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alca\Desktop\ODPADY,PSI\Tabulky, hlášení, množství\Odpady-tabulky 2025\"/>
    </mc:Choice>
  </mc:AlternateContent>
  <xr:revisionPtr revIDLastSave="0" documentId="13_ncr:1_{1CDD61E5-B8CD-4FD3-8089-BCC42EC635CE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Lis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1" i="1" l="1"/>
  <c r="H22" i="1" l="1"/>
  <c r="H24" i="1"/>
  <c r="C41" i="1"/>
  <c r="G10" i="1" l="1"/>
  <c r="G9" i="1"/>
  <c r="H26" i="1" l="1"/>
  <c r="H13" i="1"/>
  <c r="G13" i="1"/>
  <c r="H17" i="1"/>
  <c r="G17" i="1"/>
  <c r="H6" i="1" l="1"/>
  <c r="F18" i="1" l="1"/>
  <c r="E18" i="1"/>
  <c r="D18" i="1"/>
  <c r="C18" i="1"/>
  <c r="G19" i="1" l="1"/>
  <c r="H19" i="1"/>
  <c r="H9" i="1" l="1"/>
  <c r="H25" i="1"/>
  <c r="D28" i="1"/>
  <c r="H27" i="1"/>
  <c r="H23" i="1"/>
  <c r="G20" i="1"/>
  <c r="G16" i="1"/>
  <c r="G15" i="1"/>
  <c r="G11" i="1"/>
  <c r="G8" i="1"/>
  <c r="G7" i="1"/>
  <c r="G5" i="1"/>
  <c r="G4" i="1"/>
  <c r="E21" i="1" l="1"/>
  <c r="D21" i="1"/>
  <c r="H4" i="1"/>
  <c r="H5" i="1"/>
  <c r="H7" i="1"/>
  <c r="H8" i="1"/>
  <c r="H10" i="1"/>
  <c r="H11" i="1"/>
  <c r="H12" i="1"/>
  <c r="H14" i="1"/>
  <c r="H15" i="1"/>
  <c r="H16" i="1"/>
  <c r="H20" i="1"/>
  <c r="G18" i="1" l="1"/>
  <c r="C21" i="1"/>
  <c r="G21" i="1" s="1"/>
  <c r="F21" i="1"/>
  <c r="H21" i="1" s="1"/>
  <c r="H18" i="1"/>
  <c r="H28" i="1" l="1"/>
  <c r="H30" i="1" s="1"/>
  <c r="F28" i="1" l="1"/>
</calcChain>
</file>

<file path=xl/sharedStrings.xml><?xml version="1.0" encoding="utf-8"?>
<sst xmlns="http://schemas.openxmlformats.org/spreadsheetml/2006/main" count="68" uniqueCount="63">
  <si>
    <t>sklo</t>
  </si>
  <si>
    <t>plasty</t>
  </si>
  <si>
    <t>papír</t>
  </si>
  <si>
    <t>kov</t>
  </si>
  <si>
    <t>nebezpečný odpad</t>
  </si>
  <si>
    <t>bioodpad</t>
  </si>
  <si>
    <t>komunální odpad směsný</t>
  </si>
  <si>
    <t>TŘÍDĚNÝ ODPAD</t>
  </si>
  <si>
    <t>UHRAZENO CELKEM</t>
  </si>
  <si>
    <t>Rozdíl mezi UHRAZENO a NÁKLADY hradí obec Pohoří</t>
  </si>
  <si>
    <t>odměny EKOLAMP - světelné zdroje</t>
  </si>
  <si>
    <t>stavební suť</t>
  </si>
  <si>
    <t>veřejná síť</t>
  </si>
  <si>
    <t>sběrný dvůr</t>
  </si>
  <si>
    <t>objemný odpad</t>
  </si>
  <si>
    <t>CELKEM tříděný</t>
  </si>
  <si>
    <t>Televize a monitory</t>
  </si>
  <si>
    <t>EKO-KOM odměna za zpětný odběr odpadů</t>
  </si>
  <si>
    <t>od občanů vybráno - poplatky za odpady</t>
  </si>
  <si>
    <t>NÁKLADY účtované sběrnými firmami CELKEM</t>
  </si>
  <si>
    <t>množství</t>
  </si>
  <si>
    <t>Kč</t>
  </si>
  <si>
    <t>tržba za odevzdaný kov</t>
  </si>
  <si>
    <t>OBEC POHOŘÍ CELKEM</t>
  </si>
  <si>
    <t>jedlý olej (roční poplatek)</t>
  </si>
  <si>
    <t>Ze sběrného dvora se v rámci zpětného odběru elektrospotřebičů odvedlo:</t>
  </si>
  <si>
    <t>pneumatiky</t>
  </si>
  <si>
    <t>VÝNOSY</t>
  </si>
  <si>
    <t>nákup žlutých pytlů na svoz plastů</t>
  </si>
  <si>
    <t>Chlazení (chladničky, mrazáky)</t>
  </si>
  <si>
    <t>V roce 2030 by měl být úplný zákaz skládkování odpadů.</t>
  </si>
  <si>
    <t>6250 ks</t>
  </si>
  <si>
    <t>Naplněné klece a bagy s malými spotřebiči</t>
  </si>
  <si>
    <t xml:space="preserve">Proto naléhavě prosíme, snažte se co nejvíce třídit a do popelnic dávat opravdu jen to, co už vytřídit nelze. Při zvyšujících se nákladech bychom se do budoucna nevyhnuli </t>
  </si>
  <si>
    <t>citelnému zdražování místního poplatku za odpady.</t>
  </si>
  <si>
    <t>Jak to bude dál</t>
  </si>
  <si>
    <t>dřevo</t>
  </si>
  <si>
    <t>Velké spotřebiče + bojlery</t>
  </si>
  <si>
    <t>odměny za odevzdané elektro</t>
  </si>
  <si>
    <t>13 ks</t>
  </si>
  <si>
    <t>Do roku 2029 se mají odpady odvážené na skládku snížit až na 120 kg na občana a při překročení limitu by se platil navýšený poplatek až 1850 Kč/t.</t>
  </si>
  <si>
    <t xml:space="preserve">elektro a světelné zdroje (svoz zdarma) </t>
  </si>
  <si>
    <t>Baterie a drobné elektro - krabice</t>
  </si>
  <si>
    <t xml:space="preserve">textil </t>
  </si>
  <si>
    <t>nájem kontejnerů sklo,plast, papír</t>
  </si>
  <si>
    <t>11 ks</t>
  </si>
  <si>
    <t>tržba za odevzdaný papír</t>
  </si>
  <si>
    <t>?</t>
  </si>
  <si>
    <t>SOUHRN ODPADOVÉHO HOSPODÁŘSTVÍ OBCE POHOŘÍ V ROCE 2025</t>
  </si>
  <si>
    <t>Malé spotřebiče volně</t>
  </si>
  <si>
    <t xml:space="preserve">Celkem </t>
  </si>
  <si>
    <t>ks</t>
  </si>
  <si>
    <t>t</t>
  </si>
  <si>
    <t xml:space="preserve">Tento poplatek se ovšem platí jen do stanoveného limitu váhy odpadu na občana. Jakmile je limit překročen, obec platí již navýšený poplatek, který v r. 2025 činil 1500 Kč/t. </t>
  </si>
  <si>
    <t xml:space="preserve">Pro rok 2025 byl pro obec Pohoří stanoven limit 106,40 t (160 kg / osoba x 665 osob), odvezlo se 135,05 t. Limit jsme překročili o 28,65 t. </t>
  </si>
  <si>
    <r>
      <t xml:space="preserve">Do dalších let se limity mění, zpřísňují a zvyšují se i poplatky. V letošním roce je limit </t>
    </r>
    <r>
      <rPr>
        <b/>
        <sz val="11"/>
        <color theme="1"/>
        <rFont val="Calibri"/>
        <family val="2"/>
        <charset val="238"/>
        <scheme val="minor"/>
      </rPr>
      <t>150 kg směsného odpadu na občana</t>
    </r>
    <r>
      <rPr>
        <sz val="11"/>
        <color theme="1"/>
        <rFont val="Calibri"/>
        <family val="2"/>
        <charset val="238"/>
        <scheme val="minor"/>
      </rPr>
      <t xml:space="preserve">, základní poplatek zůstává 500 Kč/t, </t>
    </r>
  </si>
  <si>
    <r>
      <t xml:space="preserve">při překročení stanoveného množství je navýšený na </t>
    </r>
    <r>
      <rPr>
        <b/>
        <sz val="11"/>
        <color theme="1"/>
        <rFont val="Calibri"/>
        <family val="2"/>
        <charset val="238"/>
        <scheme val="minor"/>
      </rPr>
      <t>1600 Kč/t</t>
    </r>
    <r>
      <rPr>
        <sz val="11"/>
        <color theme="1"/>
        <rFont val="Calibri"/>
        <family val="2"/>
        <charset val="238"/>
        <scheme val="minor"/>
      </rPr>
      <t>.</t>
    </r>
  </si>
  <si>
    <r>
      <t xml:space="preserve">Průměrná cena skládkování směsného odpadu v roce 2025 pro obec Pohoří vyšla na 712 Kč / t odpadu. </t>
    </r>
    <r>
      <rPr>
        <sz val="11"/>
        <color theme="1"/>
        <rFont val="Calibri"/>
        <family val="2"/>
        <charset val="238"/>
        <scheme val="minor"/>
      </rPr>
      <t>(106,40 t v ceně 500 Kč / t  a 28,65 t v ceně 1500 Kč / t)</t>
    </r>
  </si>
  <si>
    <t xml:space="preserve">Za uložení směsného komunálního odpadu na skládce Obec Pohoří platila 500 Kč/t. </t>
  </si>
  <si>
    <t>Odpad od firem je svážen zvlášť a nezapočítává se do váhy směsného odpadu občanů, takže nenavyšuje obci skládkovací poplatek.</t>
  </si>
  <si>
    <t>Znovu upozorňujeme, že firmy a podnikatelé produkující odpad mají povinnost uzavřít smlouvu se svozovou firmou !!!</t>
  </si>
  <si>
    <t>Zářivky a žárovky - sběrné krabice</t>
  </si>
  <si>
    <t>pokud se nehodí, tak se rozpis elektro nemusí dávat, nebo není nutné uvádět váhu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</si>
</sst>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* #,##0.00\ &quot;Kč&quot;_-;\-* #,##0.00\ &quot;Kč&quot;_-;_-* &quot;-&quot;??\ &quot;Kč&quot;_-;_-@_-"/>
    <numFmt numFmtId="164" formatCode="_-* #,##0\ [$Kč-405]_-;\-* #,##0\ [$Kč-405]_-;_-* &quot;-&quot;??\ [$Kč-405]_-;_-@_-"/>
    <numFmt numFmtId="165" formatCode="0.00&quot; t&quot;"/>
    <numFmt numFmtId="166" formatCode="_-* #,##0.00\ [$Kč-405]_-;\-* #,##0.00\ [$Kč-405]_-;_-* &quot;-&quot;??\ [$Kč-405]_-;_-@_-"/>
    <numFmt numFmtId="167" formatCode="#,##0\ &quot;Kč&quot;"/>
    <numFmt numFmtId="168" formatCode="_-* #,##0\ &quot;Kč&quot;_-;\-* #,##0\ &quot;Kč&quot;_-;_-* &quot;-&quot;??\ &quot;Kč&quot;_-;_-@_-"/>
  </numFmts>
  <fonts count="11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1"/>
      <color rgb="FFC00000"/>
      <name val="Calibri"/>
      <family val="2"/>
      <charset val="238"/>
      <scheme val="minor"/>
    </font>
    <font>
      <sz val="11"/>
      <color rgb="FFC0000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131">
    <xf numFmtId="0" fontId="0" fillId="0" borderId="0" xfId="0"/>
    <xf numFmtId="0" fontId="1" fillId="0" borderId="0" xfId="0" applyFont="1"/>
    <xf numFmtId="2" fontId="0" fillId="0" borderId="0" xfId="0" applyNumberForma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2" xfId="0" applyBorder="1"/>
    <xf numFmtId="0" fontId="1" fillId="0" borderId="2" xfId="0" applyFont="1" applyBorder="1"/>
    <xf numFmtId="0" fontId="0" fillId="4" borderId="14" xfId="0" applyFill="1" applyBorder="1"/>
    <xf numFmtId="0" fontId="3" fillId="4" borderId="14" xfId="0" applyFont="1" applyFill="1" applyBorder="1" applyAlignment="1">
      <alignment horizontal="left" vertical="center"/>
    </xf>
    <xf numFmtId="0" fontId="0" fillId="2" borderId="8" xfId="0" applyFill="1" applyBorder="1" applyAlignment="1">
      <alignment horizontal="center" vertical="center" textRotation="90"/>
    </xf>
    <xf numFmtId="0" fontId="1" fillId="2" borderId="13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164" fontId="1" fillId="3" borderId="12" xfId="0" applyNumberFormat="1" applyFont="1" applyFill="1" applyBorder="1" applyAlignment="1">
      <alignment vertical="center"/>
    </xf>
    <xf numFmtId="164" fontId="3" fillId="4" borderId="14" xfId="0" applyNumberFormat="1" applyFont="1" applyFill="1" applyBorder="1" applyAlignment="1">
      <alignment vertical="center"/>
    </xf>
    <xf numFmtId="164" fontId="3" fillId="4" borderId="18" xfId="0" applyNumberFormat="1" applyFont="1" applyFill="1" applyBorder="1" applyAlignment="1">
      <alignment vertical="center"/>
    </xf>
    <xf numFmtId="164" fontId="3" fillId="6" borderId="2" xfId="0" applyNumberFormat="1" applyFont="1" applyFill="1" applyBorder="1" applyAlignment="1">
      <alignment vertical="center"/>
    </xf>
    <xf numFmtId="165" fontId="1" fillId="3" borderId="14" xfId="0" applyNumberFormat="1" applyFont="1" applyFill="1" applyBorder="1"/>
    <xf numFmtId="164" fontId="5" fillId="5" borderId="28" xfId="0" applyNumberFormat="1" applyFont="1" applyFill="1" applyBorder="1" applyAlignment="1">
      <alignment vertical="center"/>
    </xf>
    <xf numFmtId="164" fontId="1" fillId="5" borderId="32" xfId="0" applyNumberFormat="1" applyFont="1" applyFill="1" applyBorder="1"/>
    <xf numFmtId="0" fontId="0" fillId="2" borderId="30" xfId="0" applyFill="1" applyBorder="1" applyAlignment="1">
      <alignment vertical="center" textRotation="90"/>
    </xf>
    <xf numFmtId="165" fontId="1" fillId="0" borderId="23" xfId="0" applyNumberFormat="1" applyFont="1" applyBorder="1"/>
    <xf numFmtId="164" fontId="1" fillId="6" borderId="1" xfId="0" applyNumberFormat="1" applyFont="1" applyFill="1" applyBorder="1" applyAlignment="1">
      <alignment vertical="center"/>
    </xf>
    <xf numFmtId="165" fontId="1" fillId="0" borderId="24" xfId="0" applyNumberFormat="1" applyFont="1" applyBorder="1"/>
    <xf numFmtId="164" fontId="1" fillId="6" borderId="4" xfId="0" applyNumberFormat="1" applyFont="1" applyFill="1" applyBorder="1" applyAlignment="1">
      <alignment vertical="center"/>
    </xf>
    <xf numFmtId="164" fontId="1" fillId="6" borderId="3" xfId="0" applyNumberFormat="1" applyFont="1" applyFill="1" applyBorder="1" applyAlignment="1">
      <alignment vertical="center"/>
    </xf>
    <xf numFmtId="165" fontId="1" fillId="0" borderId="33" xfId="0" applyNumberFormat="1" applyFont="1" applyBorder="1"/>
    <xf numFmtId="164" fontId="1" fillId="6" borderId="7" xfId="0" applyNumberFormat="1" applyFont="1" applyFill="1" applyBorder="1" applyAlignment="1">
      <alignment vertical="center"/>
    </xf>
    <xf numFmtId="165" fontId="1" fillId="0" borderId="34" xfId="0" applyNumberFormat="1" applyFont="1" applyBorder="1"/>
    <xf numFmtId="164" fontId="1" fillId="6" borderId="29" xfId="0" applyNumberFormat="1" applyFont="1" applyFill="1" applyBorder="1" applyAlignment="1">
      <alignment vertical="center"/>
    </xf>
    <xf numFmtId="164" fontId="1" fillId="6" borderId="0" xfId="0" applyNumberFormat="1" applyFont="1" applyFill="1" applyAlignment="1">
      <alignment vertical="center"/>
    </xf>
    <xf numFmtId="168" fontId="1" fillId="0" borderId="31" xfId="0" applyNumberFormat="1" applyFont="1" applyBorder="1"/>
    <xf numFmtId="0" fontId="1" fillId="2" borderId="25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165" fontId="5" fillId="3" borderId="11" xfId="0" applyNumberFormat="1" applyFont="1" applyFill="1" applyBorder="1" applyAlignment="1">
      <alignment horizontal="right" vertical="center"/>
    </xf>
    <xf numFmtId="164" fontId="5" fillId="5" borderId="10" xfId="0" applyNumberFormat="1" applyFont="1" applyFill="1" applyBorder="1" applyAlignment="1">
      <alignment vertical="center"/>
    </xf>
    <xf numFmtId="0" fontId="0" fillId="2" borderId="37" xfId="0" applyFill="1" applyBorder="1" applyAlignment="1">
      <alignment horizontal="left" vertical="center"/>
    </xf>
    <xf numFmtId="0" fontId="0" fillId="2" borderId="38" xfId="0" applyFill="1" applyBorder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0" fillId="2" borderId="34" xfId="0" applyFill="1" applyBorder="1" applyAlignment="1">
      <alignment horizontal="left" vertical="center"/>
    </xf>
    <xf numFmtId="0" fontId="0" fillId="2" borderId="20" xfId="0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0" fontId="0" fillId="2" borderId="21" xfId="0" applyFill="1" applyBorder="1" applyAlignment="1">
      <alignment vertical="center"/>
    </xf>
    <xf numFmtId="168" fontId="5" fillId="3" borderId="12" xfId="1" applyNumberFormat="1" applyFont="1" applyFill="1" applyBorder="1" applyAlignment="1">
      <alignment horizontal="right" vertical="center"/>
    </xf>
    <xf numFmtId="0" fontId="3" fillId="5" borderId="10" xfId="0" applyFont="1" applyFill="1" applyBorder="1" applyAlignment="1">
      <alignment vertical="center"/>
    </xf>
    <xf numFmtId="167" fontId="5" fillId="5" borderId="28" xfId="0" applyNumberFormat="1" applyFont="1" applyFill="1" applyBorder="1" applyAlignment="1">
      <alignment vertical="center"/>
    </xf>
    <xf numFmtId="0" fontId="1" fillId="7" borderId="21" xfId="0" applyFont="1" applyFill="1" applyBorder="1" applyAlignment="1">
      <alignment horizontal="left" vertical="center"/>
    </xf>
    <xf numFmtId="165" fontId="1" fillId="7" borderId="16" xfId="0" applyNumberFormat="1" applyFont="1" applyFill="1" applyBorder="1"/>
    <xf numFmtId="164" fontId="1" fillId="7" borderId="3" xfId="0" applyNumberFormat="1" applyFont="1" applyFill="1" applyBorder="1" applyAlignment="1">
      <alignment vertical="center"/>
    </xf>
    <xf numFmtId="0" fontId="0" fillId="2" borderId="4" xfId="0" applyFill="1" applyBorder="1" applyAlignment="1">
      <alignment horizontal="left" vertical="center"/>
    </xf>
    <xf numFmtId="0" fontId="1" fillId="0" borderId="0" xfId="0" applyFont="1" applyAlignment="1">
      <alignment horizontal="center"/>
    </xf>
    <xf numFmtId="167" fontId="5" fillId="3" borderId="12" xfId="0" applyNumberFormat="1" applyFont="1" applyFill="1" applyBorder="1" applyAlignment="1">
      <alignment horizontal="right" vertical="center"/>
    </xf>
    <xf numFmtId="164" fontId="1" fillId="6" borderId="7" xfId="0" applyNumberFormat="1" applyFont="1" applyFill="1" applyBorder="1" applyAlignment="1">
      <alignment horizontal="center" vertical="center"/>
    </xf>
    <xf numFmtId="0" fontId="0" fillId="2" borderId="42" xfId="0" applyFill="1" applyBorder="1" applyAlignment="1">
      <alignment vertical="center"/>
    </xf>
    <xf numFmtId="165" fontId="0" fillId="7" borderId="30" xfId="0" applyNumberFormat="1" applyFill="1" applyBorder="1" applyAlignment="1">
      <alignment horizontal="right" vertical="center"/>
    </xf>
    <xf numFmtId="164" fontId="0" fillId="7" borderId="3" xfId="0" applyNumberFormat="1" applyFill="1" applyBorder="1" applyAlignment="1">
      <alignment horizontal="right" vertical="center"/>
    </xf>
    <xf numFmtId="165" fontId="0" fillId="6" borderId="35" xfId="0" applyNumberFormat="1" applyFill="1" applyBorder="1" applyAlignment="1">
      <alignment horizontal="right" vertical="center"/>
    </xf>
    <xf numFmtId="168" fontId="4" fillId="6" borderId="1" xfId="1" applyNumberFormat="1" applyFont="1" applyFill="1" applyBorder="1" applyAlignment="1">
      <alignment horizontal="right" vertical="center"/>
    </xf>
    <xf numFmtId="165" fontId="0" fillId="6" borderId="5" xfId="0" applyNumberFormat="1" applyFill="1" applyBorder="1" applyAlignment="1">
      <alignment horizontal="right" vertical="center"/>
    </xf>
    <xf numFmtId="164" fontId="0" fillId="6" borderId="4" xfId="0" applyNumberFormat="1" applyFill="1" applyBorder="1" applyAlignment="1">
      <alignment horizontal="center" vertical="center"/>
    </xf>
    <xf numFmtId="165" fontId="7" fillId="6" borderId="5" xfId="0" applyNumberFormat="1" applyFont="1" applyFill="1" applyBorder="1" applyAlignment="1">
      <alignment horizontal="right" vertical="center"/>
    </xf>
    <xf numFmtId="164" fontId="7" fillId="6" borderId="6" xfId="0" applyNumberFormat="1" applyFont="1" applyFill="1" applyBorder="1" applyAlignment="1">
      <alignment horizontal="center" vertical="center"/>
    </xf>
    <xf numFmtId="164" fontId="0" fillId="6" borderId="4" xfId="0" applyNumberFormat="1" applyFill="1" applyBorder="1" applyAlignment="1">
      <alignment horizontal="right" vertical="center"/>
    </xf>
    <xf numFmtId="164" fontId="7" fillId="6" borderId="4" xfId="0" applyNumberFormat="1" applyFont="1" applyFill="1" applyBorder="1" applyAlignment="1">
      <alignment horizontal="right" vertical="center"/>
    </xf>
    <xf numFmtId="165" fontId="0" fillId="6" borderId="5" xfId="0" applyNumberFormat="1" applyFill="1" applyBorder="1" applyAlignment="1">
      <alignment horizontal="left" vertical="center"/>
    </xf>
    <xf numFmtId="165" fontId="7" fillId="6" borderId="5" xfId="0" applyNumberFormat="1" applyFont="1" applyFill="1" applyBorder="1" applyAlignment="1">
      <alignment horizontal="left" vertical="center"/>
    </xf>
    <xf numFmtId="164" fontId="7" fillId="6" borderId="41" xfId="0" applyNumberFormat="1" applyFont="1" applyFill="1" applyBorder="1" applyAlignment="1">
      <alignment horizontal="right" vertical="center"/>
    </xf>
    <xf numFmtId="165" fontId="7" fillId="6" borderId="8" xfId="0" applyNumberFormat="1" applyFont="1" applyFill="1" applyBorder="1" applyAlignment="1">
      <alignment horizontal="right" vertical="center"/>
    </xf>
    <xf numFmtId="164" fontId="7" fillId="6" borderId="39" xfId="0" applyNumberFormat="1" applyFont="1" applyFill="1" applyBorder="1" applyAlignment="1">
      <alignment horizontal="right" vertical="center"/>
    </xf>
    <xf numFmtId="165" fontId="0" fillId="6" borderId="30" xfId="0" applyNumberFormat="1" applyFill="1" applyBorder="1" applyAlignment="1">
      <alignment horizontal="right" vertical="center"/>
    </xf>
    <xf numFmtId="168" fontId="4" fillId="6" borderId="40" xfId="1" applyNumberFormat="1" applyFont="1" applyFill="1" applyBorder="1" applyAlignment="1">
      <alignment horizontal="right" vertical="center"/>
    </xf>
    <xf numFmtId="165" fontId="0" fillId="6" borderId="5" xfId="0" applyNumberFormat="1" applyFill="1" applyBorder="1"/>
    <xf numFmtId="164" fontId="0" fillId="6" borderId="7" xfId="0" applyNumberFormat="1" applyFill="1" applyBorder="1" applyAlignment="1">
      <alignment horizontal="center" vertical="center"/>
    </xf>
    <xf numFmtId="165" fontId="0" fillId="6" borderId="5" xfId="0" applyNumberFormat="1" applyFill="1" applyBorder="1" applyAlignment="1">
      <alignment horizontal="right"/>
    </xf>
    <xf numFmtId="165" fontId="0" fillId="6" borderId="5" xfId="0" applyNumberFormat="1" applyFill="1" applyBorder="1" applyAlignment="1">
      <alignment horizontal="center"/>
    </xf>
    <xf numFmtId="164" fontId="0" fillId="6" borderId="26" xfId="0" applyNumberFormat="1" applyFill="1" applyBorder="1" applyAlignment="1">
      <alignment horizontal="center" vertical="center"/>
    </xf>
    <xf numFmtId="165" fontId="0" fillId="6" borderId="35" xfId="0" applyNumberFormat="1" applyFill="1" applyBorder="1"/>
    <xf numFmtId="166" fontId="0" fillId="6" borderId="1" xfId="0" applyNumberFormat="1" applyFill="1" applyBorder="1" applyAlignment="1">
      <alignment horizontal="center" vertical="center"/>
    </xf>
    <xf numFmtId="164" fontId="0" fillId="6" borderId="6" xfId="0" applyNumberFormat="1" applyFill="1" applyBorder="1" applyAlignment="1">
      <alignment horizontal="center" vertical="center"/>
    </xf>
    <xf numFmtId="165" fontId="0" fillId="6" borderId="36" xfId="0" applyNumberFormat="1" applyFill="1" applyBorder="1"/>
    <xf numFmtId="165" fontId="0" fillId="6" borderId="16" xfId="0" applyNumberFormat="1" applyFill="1" applyBorder="1"/>
    <xf numFmtId="164" fontId="0" fillId="6" borderId="3" xfId="0" applyNumberFormat="1" applyFill="1" applyBorder="1" applyAlignment="1">
      <alignment horizontal="center" vertical="center"/>
    </xf>
    <xf numFmtId="164" fontId="0" fillId="6" borderId="4" xfId="0" applyNumberFormat="1" applyFill="1" applyBorder="1" applyAlignment="1">
      <alignment vertical="center"/>
    </xf>
    <xf numFmtId="164" fontId="7" fillId="6" borderId="9" xfId="0" applyNumberFormat="1" applyFont="1" applyFill="1" applyBorder="1" applyAlignment="1">
      <alignment vertical="center"/>
    </xf>
    <xf numFmtId="164" fontId="7" fillId="6" borderId="5" xfId="0" applyNumberFormat="1" applyFont="1" applyFill="1" applyBorder="1" applyAlignment="1">
      <alignment vertical="center"/>
    </xf>
    <xf numFmtId="164" fontId="7" fillId="6" borderId="36" xfId="0" applyNumberFormat="1" applyFont="1" applyFill="1" applyBorder="1" applyAlignment="1">
      <alignment vertical="center"/>
    </xf>
    <xf numFmtId="164" fontId="7" fillId="6" borderId="30" xfId="0" applyNumberFormat="1" applyFont="1" applyFill="1" applyBorder="1" applyAlignment="1">
      <alignment vertical="center"/>
    </xf>
    <xf numFmtId="0" fontId="7" fillId="6" borderId="9" xfId="0" applyFont="1" applyFill="1" applyBorder="1" applyAlignment="1">
      <alignment vertical="center"/>
    </xf>
    <xf numFmtId="0" fontId="7" fillId="6" borderId="5" xfId="0" applyFont="1" applyFill="1" applyBorder="1" applyAlignment="1">
      <alignment vertical="center"/>
    </xf>
    <xf numFmtId="0" fontId="7" fillId="6" borderId="36" xfId="0" applyFont="1" applyFill="1" applyBorder="1" applyAlignment="1">
      <alignment vertical="center"/>
    </xf>
    <xf numFmtId="0" fontId="7" fillId="6" borderId="30" xfId="0" applyFont="1" applyFill="1" applyBorder="1" applyAlignment="1">
      <alignment vertical="center"/>
    </xf>
    <xf numFmtId="165" fontId="0" fillId="6" borderId="5" xfId="0" applyNumberFormat="1" applyFill="1" applyBorder="1" applyAlignment="1">
      <alignment horizontal="left"/>
    </xf>
    <xf numFmtId="164" fontId="0" fillId="6" borderId="7" xfId="0" applyNumberFormat="1" applyFill="1" applyBorder="1" applyAlignment="1">
      <alignment vertical="center"/>
    </xf>
    <xf numFmtId="167" fontId="7" fillId="6" borderId="4" xfId="0" applyNumberFormat="1" applyFont="1" applyFill="1" applyBorder="1" applyAlignment="1">
      <alignment vertical="center"/>
    </xf>
    <xf numFmtId="168" fontId="7" fillId="6" borderId="7" xfId="1" applyNumberFormat="1" applyFont="1" applyFill="1" applyBorder="1" applyAlignment="1">
      <alignment vertical="center"/>
    </xf>
    <xf numFmtId="164" fontId="7" fillId="6" borderId="3" xfId="0" applyNumberFormat="1" applyFont="1" applyFill="1" applyBorder="1" applyAlignment="1">
      <alignment vertical="center"/>
    </xf>
    <xf numFmtId="168" fontId="4" fillId="6" borderId="4" xfId="1" applyNumberFormat="1" applyFont="1" applyFill="1" applyBorder="1" applyAlignment="1">
      <alignment vertical="center"/>
    </xf>
    <xf numFmtId="164" fontId="0" fillId="6" borderId="3" xfId="0" applyNumberFormat="1" applyFill="1" applyBorder="1" applyAlignment="1">
      <alignment vertical="center"/>
    </xf>
    <xf numFmtId="164" fontId="1" fillId="7" borderId="3" xfId="0" applyNumberFormat="1" applyFont="1" applyFill="1" applyBorder="1" applyAlignment="1">
      <alignment horizontal="center" vertical="center"/>
    </xf>
    <xf numFmtId="167" fontId="0" fillId="6" borderId="6" xfId="0" applyNumberFormat="1" applyFill="1" applyBorder="1" applyAlignment="1">
      <alignment vertical="center"/>
    </xf>
    <xf numFmtId="164" fontId="0" fillId="6" borderId="6" xfId="0" applyNumberFormat="1" applyFill="1" applyBorder="1" applyAlignment="1">
      <alignment vertical="center"/>
    </xf>
    <xf numFmtId="0" fontId="0" fillId="0" borderId="43" xfId="0" applyBorder="1"/>
    <xf numFmtId="0" fontId="0" fillId="0" borderId="43" xfId="0" applyBorder="1" applyAlignment="1">
      <alignment horizontal="center"/>
    </xf>
    <xf numFmtId="0" fontId="0" fillId="6" borderId="43" xfId="0" applyFill="1" applyBorder="1" applyAlignment="1">
      <alignment horizontal="center"/>
    </xf>
    <xf numFmtId="0" fontId="6" fillId="0" borderId="43" xfId="0" applyFont="1" applyBorder="1" applyAlignment="1">
      <alignment horizontal="center"/>
    </xf>
    <xf numFmtId="0" fontId="1" fillId="0" borderId="43" xfId="0" applyFont="1" applyBorder="1"/>
    <xf numFmtId="0" fontId="1" fillId="6" borderId="43" xfId="0" applyFont="1" applyFill="1" applyBorder="1" applyAlignment="1">
      <alignment horizontal="center"/>
    </xf>
    <xf numFmtId="165" fontId="1" fillId="0" borderId="43" xfId="0" applyNumberFormat="1" applyFont="1" applyBorder="1" applyAlignment="1">
      <alignment horizontal="center"/>
    </xf>
    <xf numFmtId="0" fontId="0" fillId="6" borderId="0" xfId="0" applyFill="1"/>
    <xf numFmtId="0" fontId="1" fillId="6" borderId="0" xfId="0" applyFont="1" applyFill="1"/>
    <xf numFmtId="0" fontId="8" fillId="0" borderId="0" xfId="0" applyFont="1"/>
    <xf numFmtId="0" fontId="9" fillId="0" borderId="0" xfId="0" applyFont="1"/>
    <xf numFmtId="0" fontId="0" fillId="0" borderId="43" xfId="0" applyBorder="1" applyAlignment="1">
      <alignment horizontal="center" vertical="center"/>
    </xf>
    <xf numFmtId="0" fontId="1" fillId="0" borderId="13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3" fillId="4" borderId="13" xfId="0" applyFont="1" applyFill="1" applyBorder="1" applyAlignment="1">
      <alignment horizontal="left" vertical="center"/>
    </xf>
    <xf numFmtId="0" fontId="3" fillId="4" borderId="14" xfId="0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3" borderId="11" xfId="0" applyFont="1" applyFill="1" applyBorder="1" applyAlignment="1">
      <alignment horizontal="left" vertical="center"/>
    </xf>
    <xf numFmtId="0" fontId="3" fillId="3" borderId="17" xfId="0" applyFont="1" applyFill="1" applyBorder="1" applyAlignment="1">
      <alignment horizontal="left" vertical="center"/>
    </xf>
    <xf numFmtId="0" fontId="3" fillId="5" borderId="27" xfId="0" applyFont="1" applyFill="1" applyBorder="1" applyAlignment="1">
      <alignment horizontal="left" vertical="center"/>
    </xf>
    <xf numFmtId="0" fontId="3" fillId="5" borderId="2" xfId="0" applyFont="1" applyFill="1" applyBorder="1" applyAlignment="1">
      <alignment horizontal="left" vertical="center"/>
    </xf>
    <xf numFmtId="0" fontId="0" fillId="2" borderId="9" xfId="0" applyFill="1" applyBorder="1" applyAlignment="1">
      <alignment horizontal="center" vertical="center" textRotation="90"/>
    </xf>
    <xf numFmtId="0" fontId="0" fillId="2" borderId="5" xfId="0" applyFill="1" applyBorder="1" applyAlignment="1">
      <alignment horizontal="center" vertical="center" textRotation="90"/>
    </xf>
    <xf numFmtId="0" fontId="0" fillId="2" borderId="36" xfId="0" applyFill="1" applyBorder="1" applyAlignment="1">
      <alignment horizontal="center" vertical="center" textRotation="90"/>
    </xf>
    <xf numFmtId="0" fontId="0" fillId="2" borderId="30" xfId="0" applyFill="1" applyBorder="1" applyAlignment="1">
      <alignment horizontal="center" vertical="center" textRotation="90"/>
    </xf>
    <xf numFmtId="0" fontId="0" fillId="2" borderId="15" xfId="0" applyFill="1" applyBorder="1" applyAlignment="1">
      <alignment horizontal="center" vertical="center" textRotation="90"/>
    </xf>
    <xf numFmtId="0" fontId="0" fillId="2" borderId="8" xfId="0" applyFill="1" applyBorder="1" applyAlignment="1">
      <alignment horizontal="center" vertical="center" textRotation="90"/>
    </xf>
    <xf numFmtId="0" fontId="0" fillId="2" borderId="10" xfId="0" applyFill="1" applyBorder="1" applyAlignment="1">
      <alignment horizontal="center" vertical="center" textRotation="90"/>
    </xf>
    <xf numFmtId="0" fontId="1" fillId="2" borderId="13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0" fillId="0" borderId="0" xfId="0" applyFont="1" applyAlignment="1">
      <alignment horizontal="center" textRotation="90" wrapText="1"/>
    </xf>
  </cellXfs>
  <cellStyles count="2">
    <cellStyle name="Měna" xfId="1" builtinId="4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7"/>
  <sheetViews>
    <sheetView tabSelected="1" topLeftCell="A24" workbookViewId="0">
      <selection activeCell="F42" sqref="F42"/>
    </sheetView>
  </sheetViews>
  <sheetFormatPr defaultRowHeight="15" x14ac:dyDescent="0.25"/>
  <cols>
    <col min="1" max="1" width="3.7109375" customWidth="1"/>
    <col min="2" max="2" width="38.42578125" customWidth="1"/>
    <col min="3" max="5" width="13.42578125" customWidth="1"/>
    <col min="6" max="7" width="12.28515625" customWidth="1"/>
    <col min="8" max="8" width="13.28515625" customWidth="1"/>
    <col min="9" max="9" width="9.5703125" bestFit="1" customWidth="1"/>
    <col min="13" max="13" width="13.42578125" customWidth="1"/>
  </cols>
  <sheetData>
    <row r="1" spans="1:10" ht="16.5" thickBot="1" x14ac:dyDescent="0.3">
      <c r="A1" s="116" t="s">
        <v>48</v>
      </c>
      <c r="B1" s="116"/>
      <c r="C1" s="116"/>
      <c r="D1" s="116"/>
      <c r="E1" s="116"/>
    </row>
    <row r="2" spans="1:10" ht="16.5" thickBot="1" x14ac:dyDescent="0.3">
      <c r="A2" s="3"/>
      <c r="B2" s="3"/>
      <c r="C2" s="128" t="s">
        <v>12</v>
      </c>
      <c r="D2" s="129"/>
      <c r="E2" s="128" t="s">
        <v>13</v>
      </c>
      <c r="F2" s="129"/>
      <c r="G2" s="112" t="s">
        <v>23</v>
      </c>
      <c r="H2" s="113"/>
    </row>
    <row r="3" spans="1:10" ht="15.75" customHeight="1" thickBot="1" x14ac:dyDescent="0.3">
      <c r="A3" s="4"/>
      <c r="B3" s="5"/>
      <c r="C3" s="9" t="s">
        <v>20</v>
      </c>
      <c r="D3" s="32" t="s">
        <v>21</v>
      </c>
      <c r="E3" s="31" t="s">
        <v>20</v>
      </c>
      <c r="F3" s="32" t="s">
        <v>21</v>
      </c>
      <c r="G3" s="11" t="s">
        <v>20</v>
      </c>
      <c r="H3" s="10" t="s">
        <v>21</v>
      </c>
    </row>
    <row r="4" spans="1:10" ht="15" customHeight="1" x14ac:dyDescent="0.25">
      <c r="A4" s="125" t="s">
        <v>7</v>
      </c>
      <c r="B4" s="35" t="s">
        <v>0</v>
      </c>
      <c r="C4" s="55">
        <v>5.89</v>
      </c>
      <c r="D4" s="56">
        <v>7671.4</v>
      </c>
      <c r="E4" s="75">
        <v>6.33</v>
      </c>
      <c r="F4" s="76">
        <v>0</v>
      </c>
      <c r="G4" s="20">
        <f>C4+E4</f>
        <v>12.219999999999999</v>
      </c>
      <c r="H4" s="21">
        <f>D4+F4</f>
        <v>7671.4</v>
      </c>
    </row>
    <row r="5" spans="1:10" x14ac:dyDescent="0.25">
      <c r="A5" s="126"/>
      <c r="B5" s="36" t="s">
        <v>1</v>
      </c>
      <c r="C5" s="57">
        <v>11.881</v>
      </c>
      <c r="D5" s="58">
        <v>158001</v>
      </c>
      <c r="E5" s="70">
        <v>9.2200000000000006</v>
      </c>
      <c r="F5" s="58">
        <v>24450.58</v>
      </c>
      <c r="G5" s="22">
        <f>C5+E5</f>
        <v>21.100999999999999</v>
      </c>
      <c r="H5" s="51">
        <f>D5+F5</f>
        <v>182451.58000000002</v>
      </c>
    </row>
    <row r="6" spans="1:10" x14ac:dyDescent="0.25">
      <c r="A6" s="126"/>
      <c r="B6" s="36" t="s">
        <v>28</v>
      </c>
      <c r="C6" s="59"/>
      <c r="D6" s="60"/>
      <c r="E6" s="70" t="s">
        <v>31</v>
      </c>
      <c r="F6" s="77">
        <v>26620</v>
      </c>
      <c r="G6" s="22" t="s">
        <v>31</v>
      </c>
      <c r="H6" s="23">
        <f t="shared" ref="H6:H27" si="0">D6+F6</f>
        <v>26620</v>
      </c>
    </row>
    <row r="7" spans="1:10" x14ac:dyDescent="0.25">
      <c r="A7" s="126"/>
      <c r="B7" s="36" t="s">
        <v>2</v>
      </c>
      <c r="C7" s="57">
        <v>5.4470000000000001</v>
      </c>
      <c r="D7" s="61">
        <v>46769.84</v>
      </c>
      <c r="E7" s="70">
        <v>6.1689999999999996</v>
      </c>
      <c r="F7" s="58">
        <v>390.29</v>
      </c>
      <c r="G7" s="22">
        <f t="shared" ref="G7:G21" si="1">C7+E7</f>
        <v>11.616</v>
      </c>
      <c r="H7" s="23">
        <f t="shared" si="0"/>
        <v>47160.13</v>
      </c>
    </row>
    <row r="8" spans="1:10" x14ac:dyDescent="0.25">
      <c r="A8" s="126"/>
      <c r="B8" s="36" t="s">
        <v>3</v>
      </c>
      <c r="C8" s="59"/>
      <c r="D8" s="62"/>
      <c r="E8" s="70">
        <v>1.0900000000000001</v>
      </c>
      <c r="F8" s="58">
        <v>0</v>
      </c>
      <c r="G8" s="22">
        <f t="shared" si="1"/>
        <v>1.0900000000000001</v>
      </c>
      <c r="H8" s="23">
        <f t="shared" si="0"/>
        <v>0</v>
      </c>
    </row>
    <row r="9" spans="1:10" x14ac:dyDescent="0.25">
      <c r="A9" s="126"/>
      <c r="B9" s="36" t="s">
        <v>41</v>
      </c>
      <c r="C9" s="59"/>
      <c r="D9" s="62"/>
      <c r="E9" s="72">
        <v>4.3940000000000001</v>
      </c>
      <c r="F9" s="58">
        <v>0</v>
      </c>
      <c r="G9" s="22">
        <f t="shared" si="1"/>
        <v>4.3940000000000001</v>
      </c>
      <c r="H9" s="23">
        <f t="shared" si="0"/>
        <v>0</v>
      </c>
    </row>
    <row r="10" spans="1:10" x14ac:dyDescent="0.25">
      <c r="A10" s="126"/>
      <c r="B10" s="36" t="s">
        <v>43</v>
      </c>
      <c r="C10" s="57">
        <v>1.306</v>
      </c>
      <c r="D10" s="61">
        <v>9680</v>
      </c>
      <c r="E10" s="72">
        <v>2.12</v>
      </c>
      <c r="F10" s="58">
        <v>4204.75</v>
      </c>
      <c r="G10" s="22">
        <f t="shared" si="1"/>
        <v>3.4260000000000002</v>
      </c>
      <c r="H10" s="23">
        <f t="shared" si="0"/>
        <v>13884.75</v>
      </c>
    </row>
    <row r="11" spans="1:10" x14ac:dyDescent="0.25">
      <c r="A11" s="126"/>
      <c r="B11" s="36" t="s">
        <v>24</v>
      </c>
      <c r="C11" s="57">
        <v>0.1426</v>
      </c>
      <c r="D11" s="61">
        <v>605</v>
      </c>
      <c r="E11" s="70">
        <v>0.31924000000000002</v>
      </c>
      <c r="F11" s="58">
        <v>605</v>
      </c>
      <c r="G11" s="22">
        <f t="shared" si="1"/>
        <v>0.46184000000000003</v>
      </c>
      <c r="H11" s="23">
        <f t="shared" si="0"/>
        <v>1210</v>
      </c>
    </row>
    <row r="12" spans="1:10" x14ac:dyDescent="0.25">
      <c r="A12" s="126"/>
      <c r="B12" s="36" t="s">
        <v>44</v>
      </c>
      <c r="C12" s="63" t="s">
        <v>45</v>
      </c>
      <c r="D12" s="61">
        <v>16637.5</v>
      </c>
      <c r="E12" s="90"/>
      <c r="F12" s="58"/>
      <c r="G12" s="22" t="s">
        <v>39</v>
      </c>
      <c r="H12" s="23">
        <f t="shared" si="0"/>
        <v>16637.5</v>
      </c>
    </row>
    <row r="13" spans="1:10" x14ac:dyDescent="0.25">
      <c r="A13" s="126"/>
      <c r="B13" s="36" t="s">
        <v>36</v>
      </c>
      <c r="C13" s="64"/>
      <c r="D13" s="62"/>
      <c r="E13" s="72">
        <v>9.6</v>
      </c>
      <c r="F13" s="58">
        <v>30666.240000000002</v>
      </c>
      <c r="G13" s="22">
        <f t="shared" ref="G13" si="2">C13+E13</f>
        <v>9.6</v>
      </c>
      <c r="H13" s="23">
        <f t="shared" ref="H13" si="3">D13+F13</f>
        <v>30666.240000000002</v>
      </c>
    </row>
    <row r="14" spans="1:10" x14ac:dyDescent="0.25">
      <c r="A14" s="126"/>
      <c r="B14" s="36" t="s">
        <v>11</v>
      </c>
      <c r="C14" s="59"/>
      <c r="D14" s="62"/>
      <c r="E14" s="73" t="s">
        <v>47</v>
      </c>
      <c r="F14" s="58">
        <v>0</v>
      </c>
      <c r="G14" s="22"/>
      <c r="H14" s="23">
        <f t="shared" si="0"/>
        <v>0</v>
      </c>
    </row>
    <row r="15" spans="1:10" x14ac:dyDescent="0.25">
      <c r="A15" s="126"/>
      <c r="B15" s="36" t="s">
        <v>5</v>
      </c>
      <c r="C15" s="59"/>
      <c r="D15" s="62"/>
      <c r="E15" s="70">
        <v>91.77</v>
      </c>
      <c r="F15" s="74">
        <v>22262.9</v>
      </c>
      <c r="G15" s="22">
        <f t="shared" si="1"/>
        <v>91.77</v>
      </c>
      <c r="H15" s="23">
        <f t="shared" si="0"/>
        <v>22262.9</v>
      </c>
    </row>
    <row r="16" spans="1:10" x14ac:dyDescent="0.25">
      <c r="A16" s="126"/>
      <c r="B16" s="48" t="s">
        <v>4</v>
      </c>
      <c r="C16" s="59"/>
      <c r="D16" s="65"/>
      <c r="E16" s="70">
        <v>2.399</v>
      </c>
      <c r="F16" s="71">
        <v>81462.429999999993</v>
      </c>
      <c r="G16" s="22">
        <f t="shared" si="1"/>
        <v>2.399</v>
      </c>
      <c r="H16" s="23">
        <f t="shared" si="0"/>
        <v>81462.429999999993</v>
      </c>
      <c r="J16" s="1"/>
    </row>
    <row r="17" spans="1:10" x14ac:dyDescent="0.25">
      <c r="A17" s="126"/>
      <c r="B17" s="37" t="s">
        <v>26</v>
      </c>
      <c r="C17" s="66"/>
      <c r="D17" s="67"/>
      <c r="E17" s="78">
        <v>1.48</v>
      </c>
      <c r="F17" s="71">
        <v>0</v>
      </c>
      <c r="G17" s="25">
        <f t="shared" si="1"/>
        <v>1.48</v>
      </c>
      <c r="H17" s="26">
        <f t="shared" si="0"/>
        <v>0</v>
      </c>
      <c r="J17" s="1"/>
    </row>
    <row r="18" spans="1:10" ht="15.75" thickBot="1" x14ac:dyDescent="0.3">
      <c r="A18" s="127"/>
      <c r="B18" s="45" t="s">
        <v>15</v>
      </c>
      <c r="C18" s="53">
        <f>SUM(C4:C17)</f>
        <v>24.666600000000003</v>
      </c>
      <c r="D18" s="54">
        <f>SUM(D4:D17)</f>
        <v>239364.74</v>
      </c>
      <c r="E18" s="53">
        <f>SUM(E4:E17)</f>
        <v>134.89123999999998</v>
      </c>
      <c r="F18" s="97">
        <f>SUM(F4:F17)</f>
        <v>190662.19</v>
      </c>
      <c r="G18" s="46">
        <f t="shared" si="1"/>
        <v>159.55784</v>
      </c>
      <c r="H18" s="47">
        <f t="shared" si="0"/>
        <v>430026.93</v>
      </c>
      <c r="I18" s="2"/>
    </row>
    <row r="19" spans="1:10" x14ac:dyDescent="0.25">
      <c r="A19" s="8"/>
      <c r="B19" s="37" t="s">
        <v>14</v>
      </c>
      <c r="C19" s="66"/>
      <c r="D19" s="67"/>
      <c r="E19" s="78">
        <v>31.9</v>
      </c>
      <c r="F19" s="74">
        <v>129306.7</v>
      </c>
      <c r="G19" s="25">
        <f t="shared" si="1"/>
        <v>31.9</v>
      </c>
      <c r="H19" s="26">
        <f t="shared" si="0"/>
        <v>129306.7</v>
      </c>
      <c r="I19" s="2"/>
    </row>
    <row r="20" spans="1:10" ht="15.75" thickBot="1" x14ac:dyDescent="0.3">
      <c r="A20" s="19"/>
      <c r="B20" s="38" t="s">
        <v>6</v>
      </c>
      <c r="C20" s="68">
        <v>130.690314</v>
      </c>
      <c r="D20" s="69">
        <v>483846.23</v>
      </c>
      <c r="E20" s="79">
        <v>4.3600000000000003</v>
      </c>
      <c r="F20" s="80">
        <v>23740.2</v>
      </c>
      <c r="G20" s="27">
        <f t="shared" si="1"/>
        <v>135.05031400000001</v>
      </c>
      <c r="H20" s="24">
        <f t="shared" si="0"/>
        <v>507586.43</v>
      </c>
    </row>
    <row r="21" spans="1:10" ht="15.75" thickBot="1" x14ac:dyDescent="0.3">
      <c r="A21" s="117" t="s">
        <v>19</v>
      </c>
      <c r="B21" s="118"/>
      <c r="C21" s="33">
        <f>SUM(C18:C20)</f>
        <v>155.35691400000002</v>
      </c>
      <c r="D21" s="42">
        <f>SUM(D18:D20)</f>
        <v>723210.97</v>
      </c>
      <c r="E21" s="33">
        <f>SUM(E18:E20)</f>
        <v>171.15124</v>
      </c>
      <c r="F21" s="50">
        <f>SUM(F18:F20)</f>
        <v>343709.09</v>
      </c>
      <c r="G21" s="16">
        <f t="shared" si="1"/>
        <v>326.50815399999999</v>
      </c>
      <c r="H21" s="12">
        <f t="shared" si="0"/>
        <v>1066920.06</v>
      </c>
    </row>
    <row r="22" spans="1:10" x14ac:dyDescent="0.25">
      <c r="A22" s="121" t="s">
        <v>27</v>
      </c>
      <c r="B22" s="39" t="s">
        <v>17</v>
      </c>
      <c r="C22" s="86"/>
      <c r="D22" s="98">
        <v>28841</v>
      </c>
      <c r="E22" s="82"/>
      <c r="F22" s="99">
        <v>203356</v>
      </c>
      <c r="G22" s="28"/>
      <c r="H22" s="30">
        <f t="shared" si="0"/>
        <v>232197</v>
      </c>
    </row>
    <row r="23" spans="1:10" x14ac:dyDescent="0.25">
      <c r="A23" s="122"/>
      <c r="B23" s="40" t="s">
        <v>22</v>
      </c>
      <c r="C23" s="87"/>
      <c r="D23" s="92"/>
      <c r="E23" s="83"/>
      <c r="F23" s="81">
        <v>3185</v>
      </c>
      <c r="G23" s="29"/>
      <c r="H23" s="30">
        <f t="shared" si="0"/>
        <v>3185</v>
      </c>
    </row>
    <row r="24" spans="1:10" x14ac:dyDescent="0.25">
      <c r="A24" s="122"/>
      <c r="B24" s="40" t="s">
        <v>46</v>
      </c>
      <c r="C24" s="87"/>
      <c r="D24" s="92"/>
      <c r="E24" s="83"/>
      <c r="F24" s="81">
        <v>1551</v>
      </c>
      <c r="G24" s="29"/>
      <c r="H24" s="30">
        <f t="shared" si="0"/>
        <v>1551</v>
      </c>
    </row>
    <row r="25" spans="1:10" x14ac:dyDescent="0.25">
      <c r="A25" s="122"/>
      <c r="B25" s="40" t="s">
        <v>18</v>
      </c>
      <c r="C25" s="87"/>
      <c r="D25" s="95">
        <v>517442</v>
      </c>
      <c r="E25" s="83"/>
      <c r="F25" s="81">
        <v>5920</v>
      </c>
      <c r="G25" s="29"/>
      <c r="H25" s="30">
        <f t="shared" si="0"/>
        <v>523362</v>
      </c>
    </row>
    <row r="26" spans="1:10" x14ac:dyDescent="0.25">
      <c r="A26" s="123"/>
      <c r="B26" s="52" t="s">
        <v>38</v>
      </c>
      <c r="C26" s="88"/>
      <c r="D26" s="93"/>
      <c r="E26" s="84"/>
      <c r="F26" s="91">
        <v>683.9</v>
      </c>
      <c r="G26" s="29"/>
      <c r="H26" s="30">
        <f t="shared" si="0"/>
        <v>683.9</v>
      </c>
    </row>
    <row r="27" spans="1:10" ht="15.75" thickBot="1" x14ac:dyDescent="0.3">
      <c r="A27" s="124"/>
      <c r="B27" s="41" t="s">
        <v>10</v>
      </c>
      <c r="C27" s="89"/>
      <c r="D27" s="94"/>
      <c r="E27" s="85"/>
      <c r="F27" s="96">
        <v>0</v>
      </c>
      <c r="G27" s="29"/>
      <c r="H27" s="30">
        <f t="shared" si="0"/>
        <v>0</v>
      </c>
    </row>
    <row r="28" spans="1:10" ht="15.75" thickBot="1" x14ac:dyDescent="0.3">
      <c r="A28" s="119" t="s">
        <v>8</v>
      </c>
      <c r="B28" s="120"/>
      <c r="C28" s="43"/>
      <c r="D28" s="44">
        <f>SUM(D22:D27)</f>
        <v>546283</v>
      </c>
      <c r="E28" s="34"/>
      <c r="F28" s="17">
        <f>SUM(F22:F27)</f>
        <v>214695.9</v>
      </c>
      <c r="G28" s="15"/>
      <c r="H28" s="18">
        <f>SUM(H22:H27)</f>
        <v>760978.9</v>
      </c>
    </row>
    <row r="29" spans="1:10" ht="7.5" customHeight="1" thickBot="1" x14ac:dyDescent="0.3"/>
    <row r="30" spans="1:10" ht="15.75" thickBot="1" x14ac:dyDescent="0.3">
      <c r="A30" s="114" t="s">
        <v>9</v>
      </c>
      <c r="B30" s="115"/>
      <c r="C30" s="115"/>
      <c r="D30" s="7"/>
      <c r="E30" s="6"/>
      <c r="F30" s="13"/>
      <c r="G30" s="6"/>
      <c r="H30" s="14">
        <f>H21-H28</f>
        <v>305941.16000000003</v>
      </c>
    </row>
    <row r="31" spans="1:10" ht="7.5" customHeight="1" x14ac:dyDescent="0.25"/>
    <row r="32" spans="1:10" x14ac:dyDescent="0.25">
      <c r="A32" s="1" t="s">
        <v>25</v>
      </c>
    </row>
    <row r="33" spans="1:11" ht="13.5" customHeight="1" x14ac:dyDescent="0.25">
      <c r="A33" s="1"/>
      <c r="C33" s="103" t="s">
        <v>51</v>
      </c>
      <c r="D33" s="103" t="s">
        <v>52</v>
      </c>
      <c r="F33" s="130" t="s">
        <v>62</v>
      </c>
    </row>
    <row r="34" spans="1:11" x14ac:dyDescent="0.25">
      <c r="A34" s="100" t="s">
        <v>37</v>
      </c>
      <c r="B34" s="100"/>
      <c r="C34" s="102">
        <v>36</v>
      </c>
      <c r="D34" s="111">
        <v>4.3099999999999996</v>
      </c>
      <c r="F34" s="130"/>
    </row>
    <row r="35" spans="1:11" x14ac:dyDescent="0.25">
      <c r="A35" s="100" t="s">
        <v>29</v>
      </c>
      <c r="B35" s="100"/>
      <c r="C35" s="102">
        <v>16</v>
      </c>
      <c r="D35" s="111"/>
      <c r="F35" s="130"/>
    </row>
    <row r="36" spans="1:11" x14ac:dyDescent="0.25">
      <c r="A36" s="100" t="s">
        <v>16</v>
      </c>
      <c r="B36" s="100"/>
      <c r="C36" s="102">
        <v>23</v>
      </c>
      <c r="D36" s="111"/>
      <c r="F36" s="130"/>
    </row>
    <row r="37" spans="1:11" x14ac:dyDescent="0.25">
      <c r="A37" s="100" t="s">
        <v>49</v>
      </c>
      <c r="B37" s="100"/>
      <c r="C37" s="102">
        <v>9</v>
      </c>
      <c r="D37" s="111"/>
      <c r="F37" s="130"/>
    </row>
    <row r="38" spans="1:11" x14ac:dyDescent="0.25">
      <c r="A38" s="100" t="s">
        <v>32</v>
      </c>
      <c r="B38" s="100"/>
      <c r="C38" s="102">
        <v>4</v>
      </c>
      <c r="D38" s="111"/>
      <c r="F38" s="130"/>
    </row>
    <row r="39" spans="1:11" x14ac:dyDescent="0.25">
      <c r="A39" s="100" t="s">
        <v>61</v>
      </c>
      <c r="B39" s="100"/>
      <c r="C39" s="102">
        <v>2</v>
      </c>
      <c r="D39" s="101">
        <v>2.3E-2</v>
      </c>
      <c r="F39" s="130"/>
    </row>
    <row r="40" spans="1:11" x14ac:dyDescent="0.25">
      <c r="A40" s="100" t="s">
        <v>42</v>
      </c>
      <c r="B40" s="100"/>
      <c r="C40" s="102">
        <v>7</v>
      </c>
      <c r="D40" s="101">
        <v>6.0999999999999999E-2</v>
      </c>
      <c r="F40" s="130"/>
    </row>
    <row r="41" spans="1:11" x14ac:dyDescent="0.25">
      <c r="A41" s="104" t="s">
        <v>50</v>
      </c>
      <c r="B41" s="100"/>
      <c r="C41" s="105">
        <f>SUM(C34:C40)</f>
        <v>97</v>
      </c>
      <c r="D41" s="106">
        <f>SUM(D34:D40)</f>
        <v>4.3939999999999992</v>
      </c>
      <c r="F41" s="130"/>
    </row>
    <row r="42" spans="1:11" x14ac:dyDescent="0.25">
      <c r="C42" s="49"/>
    </row>
    <row r="43" spans="1:11" x14ac:dyDescent="0.25">
      <c r="A43" t="s">
        <v>58</v>
      </c>
    </row>
    <row r="44" spans="1:11" x14ac:dyDescent="0.25">
      <c r="A44" s="107" t="s">
        <v>53</v>
      </c>
      <c r="B44" s="107"/>
      <c r="C44" s="107"/>
      <c r="D44" s="107"/>
      <c r="E44" s="107"/>
      <c r="F44" s="107"/>
      <c r="G44" s="107"/>
      <c r="H44" s="107"/>
      <c r="I44" s="107"/>
      <c r="J44" s="107"/>
      <c r="K44" s="107"/>
    </row>
    <row r="45" spans="1:11" x14ac:dyDescent="0.25">
      <c r="A45" s="108" t="s">
        <v>54</v>
      </c>
      <c r="B45" s="108"/>
      <c r="C45" s="108"/>
      <c r="D45" s="108"/>
      <c r="E45" s="108"/>
      <c r="F45" s="108"/>
      <c r="G45" s="108"/>
      <c r="H45" s="107"/>
      <c r="I45" s="107"/>
      <c r="J45" s="107"/>
      <c r="K45" s="107"/>
    </row>
    <row r="46" spans="1:11" x14ac:dyDescent="0.25">
      <c r="A46" s="108" t="s">
        <v>57</v>
      </c>
      <c r="B46" s="107"/>
      <c r="C46" s="107"/>
      <c r="D46" s="107"/>
      <c r="E46" s="107"/>
      <c r="F46" s="107"/>
      <c r="G46" s="107"/>
      <c r="H46" s="107"/>
      <c r="I46" s="107"/>
      <c r="J46" s="107"/>
      <c r="K46" s="107"/>
    </row>
    <row r="47" spans="1:11" x14ac:dyDescent="0.25">
      <c r="A47" s="108"/>
      <c r="B47" s="107"/>
      <c r="C47" s="107"/>
      <c r="D47" s="107"/>
      <c r="E47" s="107"/>
      <c r="F47" s="107"/>
      <c r="G47" s="107"/>
      <c r="H47" s="107"/>
      <c r="I47" s="107"/>
      <c r="J47" s="107"/>
      <c r="K47" s="107"/>
    </row>
    <row r="48" spans="1:11" x14ac:dyDescent="0.25">
      <c r="A48" s="108" t="s">
        <v>35</v>
      </c>
      <c r="B48" s="107"/>
      <c r="C48" s="107"/>
      <c r="D48" s="107"/>
      <c r="E48" s="107"/>
      <c r="F48" s="107"/>
      <c r="G48" s="107"/>
      <c r="H48" s="107"/>
      <c r="I48" s="107"/>
      <c r="J48" s="107"/>
      <c r="K48" s="107"/>
    </row>
    <row r="49" spans="1:11" x14ac:dyDescent="0.25">
      <c r="A49" s="107" t="s">
        <v>55</v>
      </c>
      <c r="B49" s="107"/>
      <c r="C49" s="107"/>
      <c r="D49" s="107"/>
      <c r="E49" s="107"/>
      <c r="F49" s="107"/>
      <c r="G49" s="107"/>
      <c r="H49" s="107"/>
      <c r="I49" s="107"/>
      <c r="J49" s="107"/>
      <c r="K49" s="107"/>
    </row>
    <row r="50" spans="1:11" x14ac:dyDescent="0.25">
      <c r="A50" s="107" t="s">
        <v>56</v>
      </c>
      <c r="B50" s="107"/>
      <c r="C50" s="107"/>
      <c r="D50" s="107"/>
      <c r="E50" s="107"/>
      <c r="F50" s="107"/>
      <c r="G50" s="107"/>
      <c r="H50" s="107"/>
      <c r="I50" s="107"/>
      <c r="J50" s="107"/>
      <c r="K50" s="107"/>
    </row>
    <row r="51" spans="1:11" x14ac:dyDescent="0.25">
      <c r="A51" s="107" t="s">
        <v>40</v>
      </c>
      <c r="B51" s="107"/>
      <c r="C51" s="107"/>
      <c r="D51" s="107"/>
      <c r="E51" s="107"/>
      <c r="F51" s="107"/>
      <c r="G51" s="107"/>
      <c r="H51" s="107"/>
      <c r="I51" s="107"/>
      <c r="J51" s="107"/>
      <c r="K51" s="107"/>
    </row>
    <row r="52" spans="1:11" x14ac:dyDescent="0.25">
      <c r="A52" t="s">
        <v>33</v>
      </c>
    </row>
    <row r="53" spans="1:11" x14ac:dyDescent="0.25">
      <c r="A53" t="s">
        <v>34</v>
      </c>
    </row>
    <row r="54" spans="1:11" x14ac:dyDescent="0.25">
      <c r="A54" s="1" t="s">
        <v>30</v>
      </c>
      <c r="B54" s="1"/>
      <c r="C54" s="1"/>
    </row>
    <row r="56" spans="1:11" x14ac:dyDescent="0.25">
      <c r="A56" s="109" t="s">
        <v>60</v>
      </c>
      <c r="B56" s="110"/>
      <c r="C56" s="110"/>
      <c r="D56" s="110"/>
      <c r="E56" s="110"/>
      <c r="F56" s="110"/>
      <c r="G56" s="110"/>
      <c r="H56" s="110"/>
    </row>
    <row r="57" spans="1:11" x14ac:dyDescent="0.25">
      <c r="A57" s="1" t="s">
        <v>59</v>
      </c>
    </row>
  </sheetData>
  <mergeCells count="11">
    <mergeCell ref="D34:D38"/>
    <mergeCell ref="G2:H2"/>
    <mergeCell ref="A30:C30"/>
    <mergeCell ref="A1:E1"/>
    <mergeCell ref="A21:B21"/>
    <mergeCell ref="A28:B28"/>
    <mergeCell ref="A22:A27"/>
    <mergeCell ref="A4:A18"/>
    <mergeCell ref="C2:D2"/>
    <mergeCell ref="E2:F2"/>
    <mergeCell ref="F33:F41"/>
  </mergeCells>
  <pageMargins left="0.23622047244094491" right="0.23622047244094491" top="0.15748031496062992" bottom="0.1574803149606299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betkova</dc:creator>
  <cp:lastModifiedBy>Kristina Balcarová</cp:lastModifiedBy>
  <cp:lastPrinted>2025-02-20T07:47:05Z</cp:lastPrinted>
  <dcterms:created xsi:type="dcterms:W3CDTF">2016-03-15T13:23:09Z</dcterms:created>
  <dcterms:modified xsi:type="dcterms:W3CDTF">2026-02-18T11:23:23Z</dcterms:modified>
</cp:coreProperties>
</file>