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ca\Desktop\ODPADY,PSI\Tabulky, hlášení, množství\Odpady-tabulky 2024\"/>
    </mc:Choice>
  </mc:AlternateContent>
  <xr:revisionPtr revIDLastSave="0" documentId="13_ncr:1_{604A47CE-8251-4ED0-8346-95024CDCE75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G10" i="1" l="1"/>
  <c r="G9" i="1"/>
  <c r="H25" i="1" l="1"/>
  <c r="H13" i="1"/>
  <c r="G13" i="1"/>
  <c r="H17" i="1"/>
  <c r="G17" i="1"/>
  <c r="H6" i="1" l="1"/>
  <c r="F18" i="1" l="1"/>
  <c r="E18" i="1"/>
  <c r="D18" i="1"/>
  <c r="C18" i="1"/>
  <c r="G19" i="1" l="1"/>
  <c r="H19" i="1"/>
  <c r="H9" i="1" l="1"/>
  <c r="H24" i="1"/>
  <c r="D27" i="1"/>
  <c r="H26" i="1"/>
  <c r="H23" i="1"/>
  <c r="G20" i="1"/>
  <c r="G16" i="1"/>
  <c r="G15" i="1"/>
  <c r="G14" i="1"/>
  <c r="G11" i="1"/>
  <c r="G8" i="1"/>
  <c r="G7" i="1"/>
  <c r="G5" i="1"/>
  <c r="G4" i="1"/>
  <c r="E21" i="1" l="1"/>
  <c r="D21" i="1"/>
  <c r="H4" i="1"/>
  <c r="H5" i="1"/>
  <c r="H7" i="1"/>
  <c r="H8" i="1"/>
  <c r="H10" i="1"/>
  <c r="H11" i="1"/>
  <c r="H12" i="1"/>
  <c r="H14" i="1"/>
  <c r="H15" i="1"/>
  <c r="H16" i="1"/>
  <c r="H20" i="1"/>
  <c r="G18" i="1" l="1"/>
  <c r="C21" i="1"/>
  <c r="G21" i="1" s="1"/>
  <c r="F21" i="1"/>
  <c r="H21" i="1" s="1"/>
  <c r="H18" i="1"/>
  <c r="H22" i="1" l="1"/>
  <c r="H27" i="1" s="1"/>
  <c r="H29" i="1" s="1"/>
  <c r="F27" i="1" l="1"/>
</calcChain>
</file>

<file path=xl/sharedStrings.xml><?xml version="1.0" encoding="utf-8"?>
<sst xmlns="http://schemas.openxmlformats.org/spreadsheetml/2006/main" count="63" uniqueCount="58">
  <si>
    <t>sklo</t>
  </si>
  <si>
    <t>plasty</t>
  </si>
  <si>
    <t>papír</t>
  </si>
  <si>
    <t>kov</t>
  </si>
  <si>
    <t>nebezpečný odpad</t>
  </si>
  <si>
    <t>bioodpad</t>
  </si>
  <si>
    <t>komunální odpad směsný</t>
  </si>
  <si>
    <t>TŘÍDĚNÝ ODPAD</t>
  </si>
  <si>
    <t>UHRAZENO CELKEM</t>
  </si>
  <si>
    <t>Rozdíl mezi UHRAZENO a NÁKLADY hradí obec Pohoří</t>
  </si>
  <si>
    <t>odměny EKOLAMP - světelné zdroje</t>
  </si>
  <si>
    <t>stavební suť</t>
  </si>
  <si>
    <t>veřejná síť</t>
  </si>
  <si>
    <t>sběrný dvůr</t>
  </si>
  <si>
    <t>objemný odpad</t>
  </si>
  <si>
    <t>CELKEM tříděný</t>
  </si>
  <si>
    <t>Televize a monitory</t>
  </si>
  <si>
    <t>EKO-KOM odměna za zpětný odběr odpadů</t>
  </si>
  <si>
    <t>od občanů vybráno - poplatky za odpady</t>
  </si>
  <si>
    <t>NÁKLADY účtované sběrnými firmami CELKEM</t>
  </si>
  <si>
    <t>množství</t>
  </si>
  <si>
    <t>Kč</t>
  </si>
  <si>
    <t>tržba za odevzdaný kov</t>
  </si>
  <si>
    <t>OBEC POHOŘÍ CELKEM</t>
  </si>
  <si>
    <t>nájem kontejnerů sklo,plast, papír, textil</t>
  </si>
  <si>
    <t>textil (svoz zdarma)</t>
  </si>
  <si>
    <t>jedlý olej (roční poplatek)</t>
  </si>
  <si>
    <t>Ze sběrného dvora se v rámci zpětného odběru elektrospotřebičů odvedlo:</t>
  </si>
  <si>
    <t>pneumatiky</t>
  </si>
  <si>
    <t>VÝNOSY</t>
  </si>
  <si>
    <t>nákup žlutých pytlů na svoz plastů</t>
  </si>
  <si>
    <t>Chlazení (chladničky, mrazáky)</t>
  </si>
  <si>
    <t xml:space="preserve">Za uložení objemného a směsného komunálního odpadu na skládce Obec Pohoří platila 500 Kč/t. </t>
  </si>
  <si>
    <t>V roce 2030 by měl být úplný zákaz skládkování odpadů.</t>
  </si>
  <si>
    <t>6250 ks</t>
  </si>
  <si>
    <t>12 ks</t>
  </si>
  <si>
    <t>1 ks</t>
  </si>
  <si>
    <t>Naplněné klece a bagy s malými spotřebiči</t>
  </si>
  <si>
    <t xml:space="preserve">Proto naléhavě prosíme, snažte se co nejvíce třídit a do popelnic dávat opravdu jen to, co už vytřídit nelze. Při zvyšujících se nákladech bychom se do budoucna nevyhnuli </t>
  </si>
  <si>
    <t>citelnému zdražování místního poplatku za odpady.</t>
  </si>
  <si>
    <t>Jak to bude dál</t>
  </si>
  <si>
    <t>dřevo</t>
  </si>
  <si>
    <t>Velké spotřebiče + bojlery</t>
  </si>
  <si>
    <t>odměny za odevzdané elektro</t>
  </si>
  <si>
    <t>SOUHRN ODPADOVÉHO HOSPODÁŘSTVÍ OBCE POHOŘÍ V ROCE 2024</t>
  </si>
  <si>
    <t>13 ks</t>
  </si>
  <si>
    <t xml:space="preserve">Tento poplatek se ovšem platí jen do stanoveného limitu váhy odpadu na občana. Jakmile je limit překročen, obec platí již navýšený poplatek, který v r. 2024 činil 1250 Kč/t. </t>
  </si>
  <si>
    <t>Do tohoto množství se do dubna 2024 započítával kromě odpadu z popelnic občanů i objemný odpad ze sběrného dvora, což bylo 21,36 t celkem.</t>
  </si>
  <si>
    <t xml:space="preserve">Pro rok 2024 byl pro obec Pohoří stanoven limit 115,09 t (170 kg / osoba x 677 osob), odvezlo se 133,308 t. Limit jsme překročili o 18,218 t. </t>
  </si>
  <si>
    <r>
      <t xml:space="preserve">Průměrná cena skládkování v roce 2024 pro obec Pohoří vyšla na 602 Kč / t odpadu. </t>
    </r>
    <r>
      <rPr>
        <sz val="11"/>
        <color theme="1"/>
        <rFont val="Calibri"/>
        <family val="2"/>
        <charset val="238"/>
        <scheme val="minor"/>
      </rPr>
      <t>(115,09 t v ceně 500 Kč / t  a 18,218 t v ceně 1250 Kč / t)</t>
    </r>
  </si>
  <si>
    <r>
      <t xml:space="preserve">Do dalších let se limity mění, zpřísňují a zvyšují se i poplatky. V letošním roce je limit </t>
    </r>
    <r>
      <rPr>
        <b/>
        <sz val="11"/>
        <color theme="1"/>
        <rFont val="Calibri"/>
        <family val="2"/>
        <charset val="238"/>
        <scheme val="minor"/>
      </rPr>
      <t>160 kg směsného odpadu na občana</t>
    </r>
    <r>
      <rPr>
        <sz val="11"/>
        <color theme="1"/>
        <rFont val="Calibri"/>
        <family val="2"/>
        <charset val="238"/>
        <scheme val="minor"/>
      </rPr>
      <t xml:space="preserve">, základní poplatek zůstává 500 Kč/t, </t>
    </r>
  </si>
  <si>
    <r>
      <t xml:space="preserve">při překročení stanoveného množství je navýšený na </t>
    </r>
    <r>
      <rPr>
        <b/>
        <sz val="11"/>
        <color theme="1"/>
        <rFont val="Calibri"/>
        <family val="2"/>
        <charset val="238"/>
        <scheme val="minor"/>
      </rPr>
      <t>1500 Kč/t</t>
    </r>
    <r>
      <rPr>
        <sz val="11"/>
        <color theme="1"/>
        <rFont val="Calibri"/>
        <family val="2"/>
        <charset val="238"/>
        <scheme val="minor"/>
      </rPr>
      <t>.</t>
    </r>
  </si>
  <si>
    <t>Do roku 2029 se mají odpady odvážené na skládku snížit až na 120 kg na občana a při překročení limitu by se platil navýšený poplatek až 1850 Kč/t.</t>
  </si>
  <si>
    <t>Od května skládka v Křovicích přešla na režim překladiště a odvoz objemného odpadu se hradil přímo za vyšší cenu.</t>
  </si>
  <si>
    <t xml:space="preserve">elektro a světelné zdroje (svoz zdarma) </t>
  </si>
  <si>
    <t>Zářivky a žárovky - krabice</t>
  </si>
  <si>
    <t xml:space="preserve">Celkem ks </t>
  </si>
  <si>
    <t>Baterie a drobné elektro - krabice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</si>
</sst>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0.00&quot; t&quot;"/>
    <numFmt numFmtId="166" formatCode="_-* #,##0.00\ [$Kč-405]_-;\-* #,##0.00\ [$Kč-405]_-;_-* &quot;-&quot;??\ [$Kč-405]_-;_-@_-"/>
    <numFmt numFmtId="167" formatCode="#,##0\ &quot;Kč&quot;"/>
    <numFmt numFmtId="168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0" fillId="4" borderId="14" xfId="0" applyFill="1" applyBorder="1"/>
    <xf numFmtId="0" fontId="3" fillId="4" borderId="14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164" fontId="3" fillId="6" borderId="2" xfId="0" applyNumberFormat="1" applyFont="1" applyFill="1" applyBorder="1" applyAlignment="1">
      <alignment vertical="center"/>
    </xf>
    <xf numFmtId="165" fontId="1" fillId="3" borderId="14" xfId="0" applyNumberFormat="1" applyFont="1" applyFill="1" applyBorder="1"/>
    <xf numFmtId="164" fontId="5" fillId="5" borderId="28" xfId="0" applyNumberFormat="1" applyFont="1" applyFill="1" applyBorder="1" applyAlignment="1">
      <alignment vertical="center"/>
    </xf>
    <xf numFmtId="164" fontId="1" fillId="5" borderId="33" xfId="0" applyNumberFormat="1" applyFont="1" applyFill="1" applyBorder="1"/>
    <xf numFmtId="0" fontId="0" fillId="2" borderId="30" xfId="0" applyFill="1" applyBorder="1" applyAlignment="1">
      <alignment vertical="center" textRotation="90"/>
    </xf>
    <xf numFmtId="165" fontId="1" fillId="0" borderId="23" xfId="0" applyNumberFormat="1" applyFont="1" applyBorder="1"/>
    <xf numFmtId="164" fontId="1" fillId="6" borderId="1" xfId="0" applyNumberFormat="1" applyFont="1" applyFill="1" applyBorder="1" applyAlignment="1">
      <alignment vertical="center"/>
    </xf>
    <xf numFmtId="165" fontId="1" fillId="0" borderId="24" xfId="0" applyNumberFormat="1" applyFont="1" applyBorder="1"/>
    <xf numFmtId="164" fontId="1" fillId="6" borderId="4" xfId="0" applyNumberFormat="1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vertical="center"/>
    </xf>
    <xf numFmtId="165" fontId="1" fillId="0" borderId="34" xfId="0" applyNumberFormat="1" applyFont="1" applyBorder="1"/>
    <xf numFmtId="164" fontId="1" fillId="6" borderId="7" xfId="0" applyNumberFormat="1" applyFont="1" applyFill="1" applyBorder="1" applyAlignment="1">
      <alignment vertical="center"/>
    </xf>
    <xf numFmtId="165" fontId="1" fillId="0" borderId="35" xfId="0" applyNumberFormat="1" applyFont="1" applyBorder="1"/>
    <xf numFmtId="164" fontId="1" fillId="6" borderId="29" xfId="0" applyNumberFormat="1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164" fontId="1" fillId="6" borderId="0" xfId="0" applyNumberFormat="1" applyFont="1" applyFill="1" applyAlignment="1">
      <alignment vertical="center"/>
    </xf>
    <xf numFmtId="168" fontId="1" fillId="0" borderId="32" xfId="0" applyNumberFormat="1" applyFont="1" applyBorder="1"/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right" vertical="center"/>
    </xf>
    <xf numFmtId="164" fontId="5" fillId="5" borderId="10" xfId="0" applyNumberFormat="1" applyFont="1" applyFill="1" applyBorder="1" applyAlignment="1">
      <alignment vertical="center"/>
    </xf>
    <xf numFmtId="0" fontId="0" fillId="2" borderId="3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68" fontId="5" fillId="3" borderId="12" xfId="1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vertical="center"/>
    </xf>
    <xf numFmtId="167" fontId="5" fillId="5" borderId="28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horizontal="left" vertical="center"/>
    </xf>
    <xf numFmtId="165" fontId="1" fillId="7" borderId="16" xfId="0" applyNumberFormat="1" applyFont="1" applyFill="1" applyBorder="1"/>
    <xf numFmtId="164" fontId="1" fillId="7" borderId="3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3" xfId="0" applyBorder="1"/>
    <xf numFmtId="0" fontId="6" fillId="0" borderId="0" xfId="0" applyFont="1" applyAlignment="1">
      <alignment horizontal="center"/>
    </xf>
    <xf numFmtId="167" fontId="5" fillId="3" borderId="12" xfId="0" applyNumberFormat="1" applyFont="1" applyFill="1" applyBorder="1" applyAlignment="1">
      <alignment horizontal="right" vertical="center"/>
    </xf>
    <xf numFmtId="164" fontId="1" fillId="6" borderId="7" xfId="0" applyNumberFormat="1" applyFont="1" applyFill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0" fontId="0" fillId="2" borderId="44" xfId="0" applyFill="1" applyBorder="1" applyAlignment="1">
      <alignment vertical="center"/>
    </xf>
    <xf numFmtId="168" fontId="7" fillId="0" borderId="7" xfId="1" applyNumberFormat="1" applyFont="1" applyBorder="1" applyAlignment="1">
      <alignment vertical="center"/>
    </xf>
    <xf numFmtId="168" fontId="4" fillId="0" borderId="4" xfId="1" applyNumberFormat="1" applyFont="1" applyBorder="1" applyAlignment="1">
      <alignment vertical="center"/>
    </xf>
    <xf numFmtId="165" fontId="7" fillId="0" borderId="5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left" vertical="center"/>
    </xf>
    <xf numFmtId="164" fontId="7" fillId="0" borderId="42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right" vertical="center"/>
    </xf>
    <xf numFmtId="164" fontId="7" fillId="0" borderId="40" xfId="0" applyNumberFormat="1" applyFont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center" vertical="center"/>
    </xf>
    <xf numFmtId="165" fontId="7" fillId="0" borderId="16" xfId="0" applyNumberFormat="1" applyFont="1" applyBorder="1"/>
    <xf numFmtId="164" fontId="7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64" fontId="7" fillId="0" borderId="37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5" fontId="0" fillId="0" borderId="36" xfId="0" applyNumberFormat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/>
    </xf>
    <xf numFmtId="165" fontId="0" fillId="0" borderId="36" xfId="0" applyNumberFormat="1" applyBorder="1"/>
    <xf numFmtId="166" fontId="0" fillId="0" borderId="1" xfId="0" applyNumberFormat="1" applyBorder="1" applyAlignment="1">
      <alignment horizontal="center" vertical="center"/>
    </xf>
    <xf numFmtId="165" fontId="0" fillId="0" borderId="5" xfId="0" applyNumberFormat="1" applyBorder="1"/>
    <xf numFmtId="164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165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/>
    </xf>
    <xf numFmtId="164" fontId="0" fillId="0" borderId="2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37" xfId="0" applyNumberFormat="1" applyBorder="1"/>
    <xf numFmtId="165" fontId="0" fillId="7" borderId="30" xfId="0" applyNumberFormat="1" applyFill="1" applyBorder="1" applyAlignment="1">
      <alignment horizontal="right" vertical="center"/>
    </xf>
    <xf numFmtId="164" fontId="0" fillId="7" borderId="3" xfId="0" applyNumberFormat="1" applyFill="1" applyBorder="1" applyAlignment="1">
      <alignment horizontal="right" vertical="center"/>
    </xf>
    <xf numFmtId="165" fontId="0" fillId="0" borderId="30" xfId="0" applyNumberFormat="1" applyBorder="1" applyAlignment="1">
      <alignment horizontal="right" vertical="center"/>
    </xf>
    <xf numFmtId="168" fontId="4" fillId="0" borderId="4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0" xfId="0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24" workbookViewId="0">
      <selection activeCell="C34" sqref="C34"/>
    </sheetView>
  </sheetViews>
  <sheetFormatPr defaultRowHeight="15" x14ac:dyDescent="0.25"/>
  <cols>
    <col min="1" max="1" width="3.7109375" customWidth="1"/>
    <col min="2" max="2" width="38.42578125" customWidth="1"/>
    <col min="3" max="5" width="13.42578125" customWidth="1"/>
    <col min="6" max="7" width="12.28515625" customWidth="1"/>
    <col min="8" max="8" width="12.140625" customWidth="1"/>
    <col min="9" max="9" width="9.5703125" bestFit="1" customWidth="1"/>
    <col min="13" max="13" width="13.42578125" customWidth="1"/>
  </cols>
  <sheetData>
    <row r="1" spans="1:10" ht="16.5" thickBot="1" x14ac:dyDescent="0.3">
      <c r="A1" s="112" t="s">
        <v>44</v>
      </c>
      <c r="B1" s="112"/>
      <c r="C1" s="112"/>
      <c r="D1" s="112"/>
      <c r="E1" s="112"/>
    </row>
    <row r="2" spans="1:10" ht="16.5" thickBot="1" x14ac:dyDescent="0.3">
      <c r="A2" s="3"/>
      <c r="B2" s="3"/>
      <c r="C2" s="124" t="s">
        <v>12</v>
      </c>
      <c r="D2" s="125"/>
      <c r="E2" s="124" t="s">
        <v>13</v>
      </c>
      <c r="F2" s="125"/>
      <c r="G2" s="108" t="s">
        <v>23</v>
      </c>
      <c r="H2" s="109"/>
    </row>
    <row r="3" spans="1:10" ht="15.75" customHeight="1" thickBot="1" x14ac:dyDescent="0.3">
      <c r="A3" s="4"/>
      <c r="B3" s="5"/>
      <c r="C3" s="9" t="s">
        <v>20</v>
      </c>
      <c r="D3" s="33" t="s">
        <v>21</v>
      </c>
      <c r="E3" s="32" t="s">
        <v>20</v>
      </c>
      <c r="F3" s="33" t="s">
        <v>21</v>
      </c>
      <c r="G3" s="11" t="s">
        <v>20</v>
      </c>
      <c r="H3" s="10" t="s">
        <v>21</v>
      </c>
    </row>
    <row r="4" spans="1:10" ht="15" customHeight="1" x14ac:dyDescent="0.25">
      <c r="A4" s="121" t="s">
        <v>7</v>
      </c>
      <c r="B4" s="36" t="s">
        <v>0</v>
      </c>
      <c r="C4" s="85">
        <v>7.2889999999999997</v>
      </c>
      <c r="D4" s="86">
        <v>8432.49</v>
      </c>
      <c r="E4" s="87">
        <v>4.12</v>
      </c>
      <c r="F4" s="88">
        <v>0</v>
      </c>
      <c r="G4" s="20">
        <f>C4+E4</f>
        <v>11.408999999999999</v>
      </c>
      <c r="H4" s="21">
        <f>D4+F4</f>
        <v>8432.49</v>
      </c>
    </row>
    <row r="5" spans="1:10" x14ac:dyDescent="0.25">
      <c r="A5" s="122"/>
      <c r="B5" s="37" t="s">
        <v>1</v>
      </c>
      <c r="C5" s="91">
        <v>11.257999999999999</v>
      </c>
      <c r="D5" s="90">
        <v>148790.64000000001</v>
      </c>
      <c r="E5" s="89">
        <v>8.4</v>
      </c>
      <c r="F5" s="90">
        <v>21645.26</v>
      </c>
      <c r="G5" s="22">
        <f>C5+E5</f>
        <v>19.658000000000001</v>
      </c>
      <c r="H5" s="54">
        <f>D5+F5</f>
        <v>170435.90000000002</v>
      </c>
    </row>
    <row r="6" spans="1:10" x14ac:dyDescent="0.25">
      <c r="A6" s="122"/>
      <c r="B6" s="37" t="s">
        <v>30</v>
      </c>
      <c r="C6" s="59"/>
      <c r="D6" s="60"/>
      <c r="E6" s="89" t="s">
        <v>34</v>
      </c>
      <c r="F6" s="92">
        <v>26015</v>
      </c>
      <c r="G6" s="22" t="s">
        <v>34</v>
      </c>
      <c r="H6" s="23">
        <f t="shared" ref="H6:H26" si="0">D6+F6</f>
        <v>26015</v>
      </c>
    </row>
    <row r="7" spans="1:10" x14ac:dyDescent="0.25">
      <c r="A7" s="122"/>
      <c r="B7" s="37" t="s">
        <v>2</v>
      </c>
      <c r="C7" s="91">
        <v>5.18</v>
      </c>
      <c r="D7" s="93">
        <v>45358.81</v>
      </c>
      <c r="E7" s="89">
        <v>4.76</v>
      </c>
      <c r="F7" s="90">
        <v>2257.7600000000002</v>
      </c>
      <c r="G7" s="22">
        <f t="shared" ref="G7:G21" si="1">C7+E7</f>
        <v>9.94</v>
      </c>
      <c r="H7" s="23">
        <f t="shared" si="0"/>
        <v>47616.57</v>
      </c>
    </row>
    <row r="8" spans="1:10" x14ac:dyDescent="0.25">
      <c r="A8" s="122"/>
      <c r="B8" s="37" t="s">
        <v>3</v>
      </c>
      <c r="C8" s="59"/>
      <c r="D8" s="61"/>
      <c r="E8" s="89">
        <v>2.2999999999999998</v>
      </c>
      <c r="F8" s="90">
        <v>0</v>
      </c>
      <c r="G8" s="22">
        <f t="shared" si="1"/>
        <v>2.2999999999999998</v>
      </c>
      <c r="H8" s="23">
        <f t="shared" si="0"/>
        <v>0</v>
      </c>
    </row>
    <row r="9" spans="1:10" x14ac:dyDescent="0.25">
      <c r="A9" s="122"/>
      <c r="B9" s="37" t="s">
        <v>54</v>
      </c>
      <c r="C9" s="59"/>
      <c r="D9" s="61"/>
      <c r="E9" s="94">
        <v>6.2990000000000004</v>
      </c>
      <c r="F9" s="90">
        <v>0</v>
      </c>
      <c r="G9" s="22">
        <f t="shared" si="1"/>
        <v>6.2990000000000004</v>
      </c>
      <c r="H9" s="23">
        <f t="shared" si="0"/>
        <v>0</v>
      </c>
    </row>
    <row r="10" spans="1:10" x14ac:dyDescent="0.25">
      <c r="A10" s="122"/>
      <c r="B10" s="37" t="s">
        <v>25</v>
      </c>
      <c r="C10" s="91">
        <v>1.7969999999999999</v>
      </c>
      <c r="D10" s="93">
        <v>0</v>
      </c>
      <c r="E10" s="62"/>
      <c r="F10" s="90">
        <v>0</v>
      </c>
      <c r="G10" s="22">
        <f t="shared" si="1"/>
        <v>1.7969999999999999</v>
      </c>
      <c r="H10" s="23">
        <f t="shared" si="0"/>
        <v>0</v>
      </c>
    </row>
    <row r="11" spans="1:10" x14ac:dyDescent="0.25">
      <c r="A11" s="122"/>
      <c r="B11" s="37" t="s">
        <v>26</v>
      </c>
      <c r="C11" s="91">
        <v>0.14799999999999999</v>
      </c>
      <c r="D11" s="93">
        <v>605</v>
      </c>
      <c r="E11" s="89">
        <v>0.26600000000000001</v>
      </c>
      <c r="F11" s="90">
        <v>605</v>
      </c>
      <c r="G11" s="22">
        <f t="shared" si="1"/>
        <v>0.41400000000000003</v>
      </c>
      <c r="H11" s="23">
        <f t="shared" si="0"/>
        <v>1210</v>
      </c>
    </row>
    <row r="12" spans="1:10" x14ac:dyDescent="0.25">
      <c r="A12" s="122"/>
      <c r="B12" s="37" t="s">
        <v>24</v>
      </c>
      <c r="C12" s="95" t="s">
        <v>35</v>
      </c>
      <c r="D12" s="93">
        <v>17727</v>
      </c>
      <c r="E12" s="96" t="s">
        <v>36</v>
      </c>
      <c r="F12" s="90">
        <v>1200</v>
      </c>
      <c r="G12" s="22" t="s">
        <v>45</v>
      </c>
      <c r="H12" s="23">
        <f t="shared" si="0"/>
        <v>18927</v>
      </c>
    </row>
    <row r="13" spans="1:10" x14ac:dyDescent="0.25">
      <c r="A13" s="122"/>
      <c r="B13" s="37" t="s">
        <v>41</v>
      </c>
      <c r="C13" s="63"/>
      <c r="D13" s="61"/>
      <c r="E13" s="94">
        <v>9.48</v>
      </c>
      <c r="F13" s="90">
        <v>28748.63</v>
      </c>
      <c r="G13" s="22">
        <f t="shared" ref="G13" si="2">C13+E13</f>
        <v>9.48</v>
      </c>
      <c r="H13" s="23">
        <f t="shared" ref="H13" si="3">D13+F13</f>
        <v>28748.63</v>
      </c>
    </row>
    <row r="14" spans="1:10" x14ac:dyDescent="0.25">
      <c r="A14" s="122"/>
      <c r="B14" s="37" t="s">
        <v>11</v>
      </c>
      <c r="C14" s="59"/>
      <c r="D14" s="61"/>
      <c r="E14" s="89">
        <v>5</v>
      </c>
      <c r="F14" s="90">
        <v>3025</v>
      </c>
      <c r="G14" s="22">
        <f t="shared" si="1"/>
        <v>5</v>
      </c>
      <c r="H14" s="23">
        <f t="shared" si="0"/>
        <v>3025</v>
      </c>
    </row>
    <row r="15" spans="1:10" x14ac:dyDescent="0.25">
      <c r="A15" s="122"/>
      <c r="B15" s="37" t="s">
        <v>5</v>
      </c>
      <c r="C15" s="59"/>
      <c r="D15" s="61"/>
      <c r="E15" s="89">
        <v>152.82</v>
      </c>
      <c r="F15" s="97">
        <v>55474</v>
      </c>
      <c r="G15" s="22">
        <f t="shared" si="1"/>
        <v>152.82</v>
      </c>
      <c r="H15" s="23">
        <f t="shared" si="0"/>
        <v>55474</v>
      </c>
    </row>
    <row r="16" spans="1:10" x14ac:dyDescent="0.25">
      <c r="A16" s="122"/>
      <c r="B16" s="49" t="s">
        <v>4</v>
      </c>
      <c r="C16" s="59"/>
      <c r="D16" s="64"/>
      <c r="E16" s="89">
        <v>0.85399999999999998</v>
      </c>
      <c r="F16" s="98">
        <v>33445.49</v>
      </c>
      <c r="G16" s="22">
        <f t="shared" si="1"/>
        <v>0.85399999999999998</v>
      </c>
      <c r="H16" s="23">
        <f t="shared" si="0"/>
        <v>33445.49</v>
      </c>
      <c r="J16" s="1"/>
    </row>
    <row r="17" spans="1:10" x14ac:dyDescent="0.25">
      <c r="A17" s="122"/>
      <c r="B17" s="38" t="s">
        <v>28</v>
      </c>
      <c r="C17" s="66"/>
      <c r="D17" s="67"/>
      <c r="E17" s="99">
        <v>0</v>
      </c>
      <c r="F17" s="65">
        <v>0</v>
      </c>
      <c r="G17" s="25">
        <f t="shared" si="1"/>
        <v>0</v>
      </c>
      <c r="H17" s="26">
        <f t="shared" si="0"/>
        <v>0</v>
      </c>
      <c r="J17" s="1"/>
    </row>
    <row r="18" spans="1:10" ht="15.75" thickBot="1" x14ac:dyDescent="0.3">
      <c r="A18" s="123"/>
      <c r="B18" s="46" t="s">
        <v>15</v>
      </c>
      <c r="C18" s="100">
        <f>SUM(C4:C17)</f>
        <v>25.671999999999997</v>
      </c>
      <c r="D18" s="101">
        <f>SUM(D4:D17)</f>
        <v>220913.94</v>
      </c>
      <c r="E18" s="100">
        <f>SUM(E4:E17)</f>
        <v>194.29900000000001</v>
      </c>
      <c r="F18" s="68">
        <f>SUM(F4:F17)</f>
        <v>172416.13999999998</v>
      </c>
      <c r="G18" s="47">
        <f t="shared" si="1"/>
        <v>219.971</v>
      </c>
      <c r="H18" s="48">
        <f t="shared" si="0"/>
        <v>393330.07999999996</v>
      </c>
      <c r="I18" s="2"/>
    </row>
    <row r="19" spans="1:10" x14ac:dyDescent="0.25">
      <c r="A19" s="8"/>
      <c r="B19" s="38" t="s">
        <v>14</v>
      </c>
      <c r="C19" s="66"/>
      <c r="D19" s="67"/>
      <c r="E19" s="99">
        <v>38.380000000000003</v>
      </c>
      <c r="F19" s="97">
        <v>94969.39</v>
      </c>
      <c r="G19" s="25">
        <f t="shared" si="1"/>
        <v>38.380000000000003</v>
      </c>
      <c r="H19" s="26">
        <f t="shared" si="0"/>
        <v>94969.39</v>
      </c>
      <c r="I19" s="2"/>
    </row>
    <row r="20" spans="1:10" ht="15.75" thickBot="1" x14ac:dyDescent="0.3">
      <c r="A20" s="19"/>
      <c r="B20" s="39" t="s">
        <v>6</v>
      </c>
      <c r="C20" s="102">
        <v>111.94799999999999</v>
      </c>
      <c r="D20" s="103">
        <v>446812.05</v>
      </c>
      <c r="E20" s="69"/>
      <c r="F20" s="70"/>
      <c r="G20" s="27">
        <f t="shared" si="1"/>
        <v>111.94799999999999</v>
      </c>
      <c r="H20" s="24">
        <f t="shared" si="0"/>
        <v>446812.05</v>
      </c>
    </row>
    <row r="21" spans="1:10" ht="15.75" thickBot="1" x14ac:dyDescent="0.3">
      <c r="A21" s="113" t="s">
        <v>19</v>
      </c>
      <c r="B21" s="114"/>
      <c r="C21" s="34">
        <f>SUM(C18:C20)</f>
        <v>137.62</v>
      </c>
      <c r="D21" s="43">
        <f>SUM(D18:D20)</f>
        <v>667725.99</v>
      </c>
      <c r="E21" s="34">
        <f>SUM(E18:E20)</f>
        <v>232.679</v>
      </c>
      <c r="F21" s="53">
        <f>SUM(F18:F20)</f>
        <v>267385.52999999997</v>
      </c>
      <c r="G21" s="16">
        <f t="shared" si="1"/>
        <v>370.29899999999998</v>
      </c>
      <c r="H21" s="12">
        <f t="shared" si="0"/>
        <v>935111.52</v>
      </c>
    </row>
    <row r="22" spans="1:10" x14ac:dyDescent="0.25">
      <c r="A22" s="117" t="s">
        <v>29</v>
      </c>
      <c r="B22" s="40" t="s">
        <v>17</v>
      </c>
      <c r="C22" s="71"/>
      <c r="D22" s="83">
        <v>194081</v>
      </c>
      <c r="E22" s="72"/>
      <c r="F22" s="84">
        <v>21296</v>
      </c>
      <c r="G22" s="28"/>
      <c r="H22" s="29">
        <f t="shared" si="0"/>
        <v>215377</v>
      </c>
    </row>
    <row r="23" spans="1:10" x14ac:dyDescent="0.25">
      <c r="A23" s="118"/>
      <c r="B23" s="41" t="s">
        <v>22</v>
      </c>
      <c r="C23" s="73"/>
      <c r="D23" s="55"/>
      <c r="E23" s="74"/>
      <c r="F23" s="80">
        <v>9470</v>
      </c>
      <c r="G23" s="30"/>
      <c r="H23" s="31">
        <f t="shared" si="0"/>
        <v>9470</v>
      </c>
    </row>
    <row r="24" spans="1:10" x14ac:dyDescent="0.25">
      <c r="A24" s="118"/>
      <c r="B24" s="41" t="s">
        <v>18</v>
      </c>
      <c r="C24" s="73"/>
      <c r="D24" s="58">
        <v>389700</v>
      </c>
      <c r="E24" s="74"/>
      <c r="F24" s="80">
        <v>5680</v>
      </c>
      <c r="G24" s="30"/>
      <c r="H24" s="31">
        <f t="shared" si="0"/>
        <v>395380</v>
      </c>
    </row>
    <row r="25" spans="1:10" x14ac:dyDescent="0.25">
      <c r="A25" s="119"/>
      <c r="B25" s="56" t="s">
        <v>43</v>
      </c>
      <c r="C25" s="75"/>
      <c r="D25" s="57"/>
      <c r="E25" s="76"/>
      <c r="F25" s="82">
        <v>2276.1</v>
      </c>
      <c r="G25" s="30"/>
      <c r="H25" s="31">
        <f t="shared" si="0"/>
        <v>2276.1</v>
      </c>
    </row>
    <row r="26" spans="1:10" ht="15.75" thickBot="1" x14ac:dyDescent="0.3">
      <c r="A26" s="120"/>
      <c r="B26" s="42" t="s">
        <v>10</v>
      </c>
      <c r="C26" s="77"/>
      <c r="D26" s="78"/>
      <c r="E26" s="79"/>
      <c r="F26" s="81">
        <v>4000</v>
      </c>
      <c r="G26" s="30"/>
      <c r="H26" s="31">
        <f t="shared" si="0"/>
        <v>4000</v>
      </c>
    </row>
    <row r="27" spans="1:10" ht="15.75" thickBot="1" x14ac:dyDescent="0.3">
      <c r="A27" s="115" t="s">
        <v>8</v>
      </c>
      <c r="B27" s="116"/>
      <c r="C27" s="44"/>
      <c r="D27" s="45">
        <f>SUM(D22:D26)</f>
        <v>583781</v>
      </c>
      <c r="E27" s="35"/>
      <c r="F27" s="17">
        <f>SUM(F22:F26)</f>
        <v>42722.1</v>
      </c>
      <c r="G27" s="15"/>
      <c r="H27" s="18">
        <f>SUM(H22:H26)</f>
        <v>626503.1</v>
      </c>
    </row>
    <row r="28" spans="1:10" ht="7.5" customHeight="1" thickBot="1" x14ac:dyDescent="0.3"/>
    <row r="29" spans="1:10" ht="15.75" thickBot="1" x14ac:dyDescent="0.3">
      <c r="A29" s="110" t="s">
        <v>9</v>
      </c>
      <c r="B29" s="111"/>
      <c r="C29" s="111"/>
      <c r="D29" s="7"/>
      <c r="E29" s="6"/>
      <c r="F29" s="13"/>
      <c r="G29" s="6"/>
      <c r="H29" s="14">
        <f>H21-H27</f>
        <v>308608.42000000004</v>
      </c>
    </row>
    <row r="30" spans="1:10" ht="7.5" customHeight="1" x14ac:dyDescent="0.25"/>
    <row r="31" spans="1:10" x14ac:dyDescent="0.25">
      <c r="A31" s="1" t="s">
        <v>27</v>
      </c>
    </row>
    <row r="32" spans="1:10" ht="8.25" customHeight="1" x14ac:dyDescent="0.25">
      <c r="A32" s="1"/>
      <c r="C32" s="52"/>
      <c r="D32" s="52"/>
    </row>
    <row r="33" spans="1:7" x14ac:dyDescent="0.25">
      <c r="A33" t="s">
        <v>42</v>
      </c>
      <c r="C33" s="104">
        <v>39</v>
      </c>
    </row>
    <row r="34" spans="1:7" x14ac:dyDescent="0.25">
      <c r="A34" t="s">
        <v>31</v>
      </c>
      <c r="C34" s="104">
        <v>41</v>
      </c>
    </row>
    <row r="35" spans="1:7" x14ac:dyDescent="0.25">
      <c r="A35" t="s">
        <v>16</v>
      </c>
      <c r="C35" s="104">
        <v>25</v>
      </c>
    </row>
    <row r="36" spans="1:7" x14ac:dyDescent="0.25">
      <c r="A36" t="s">
        <v>37</v>
      </c>
      <c r="C36" s="104">
        <v>13</v>
      </c>
    </row>
    <row r="37" spans="1:7" x14ac:dyDescent="0.25">
      <c r="A37" t="s">
        <v>55</v>
      </c>
      <c r="C37" s="104">
        <v>3</v>
      </c>
      <c r="D37" s="106"/>
    </row>
    <row r="38" spans="1:7" x14ac:dyDescent="0.25">
      <c r="A38" s="51" t="s">
        <v>57</v>
      </c>
      <c r="B38" s="51"/>
      <c r="C38" s="105">
        <v>2</v>
      </c>
      <c r="D38" s="106"/>
    </row>
    <row r="39" spans="1:7" x14ac:dyDescent="0.25">
      <c r="A39" s="1" t="s">
        <v>56</v>
      </c>
      <c r="C39" s="50">
        <f>SUM(C33:C38)</f>
        <v>123</v>
      </c>
      <c r="D39" s="107"/>
    </row>
    <row r="40" spans="1:7" x14ac:dyDescent="0.25">
      <c r="C40" s="50"/>
    </row>
    <row r="41" spans="1:7" x14ac:dyDescent="0.25">
      <c r="A41" t="s">
        <v>32</v>
      </c>
    </row>
    <row r="42" spans="1:7" x14ac:dyDescent="0.25">
      <c r="A42" t="s">
        <v>46</v>
      </c>
    </row>
    <row r="43" spans="1:7" x14ac:dyDescent="0.25">
      <c r="A43" s="1" t="s">
        <v>48</v>
      </c>
      <c r="B43" s="1"/>
      <c r="C43" s="1"/>
      <c r="D43" s="1"/>
      <c r="E43" s="1"/>
      <c r="F43" s="1"/>
      <c r="G43" s="1"/>
    </row>
    <row r="44" spans="1:7" x14ac:dyDescent="0.25">
      <c r="A44" t="s">
        <v>47</v>
      </c>
    </row>
    <row r="45" spans="1:7" x14ac:dyDescent="0.25">
      <c r="A45" t="s">
        <v>53</v>
      </c>
    </row>
    <row r="46" spans="1:7" x14ac:dyDescent="0.25">
      <c r="A46" s="1" t="s">
        <v>49</v>
      </c>
    </row>
    <row r="47" spans="1:7" x14ac:dyDescent="0.25">
      <c r="A47" s="1"/>
    </row>
    <row r="48" spans="1:7" x14ac:dyDescent="0.25">
      <c r="A48" s="1" t="s">
        <v>40</v>
      </c>
    </row>
    <row r="49" spans="1:3" x14ac:dyDescent="0.25">
      <c r="A49" t="s">
        <v>50</v>
      </c>
    </row>
    <row r="50" spans="1:3" x14ac:dyDescent="0.25">
      <c r="A50" t="s">
        <v>51</v>
      </c>
    </row>
    <row r="51" spans="1:3" x14ac:dyDescent="0.25">
      <c r="A51" t="s">
        <v>52</v>
      </c>
    </row>
    <row r="52" spans="1:3" x14ac:dyDescent="0.25">
      <c r="A52" t="s">
        <v>38</v>
      </c>
    </row>
    <row r="53" spans="1:3" x14ac:dyDescent="0.25">
      <c r="A53" t="s">
        <v>39</v>
      </c>
    </row>
    <row r="54" spans="1:3" x14ac:dyDescent="0.25">
      <c r="A54" s="1" t="s">
        <v>33</v>
      </c>
      <c r="B54" s="1"/>
      <c r="C54" s="1"/>
    </row>
  </sheetData>
  <mergeCells count="9">
    <mergeCell ref="G2:H2"/>
    <mergeCell ref="A29:C29"/>
    <mergeCell ref="A1:E1"/>
    <mergeCell ref="A21:B21"/>
    <mergeCell ref="A27:B27"/>
    <mergeCell ref="A22:A26"/>
    <mergeCell ref="A4:A18"/>
    <mergeCell ref="C2:D2"/>
    <mergeCell ref="E2:F2"/>
  </mergeCells>
  <pageMargins left="0.23622047244094491" right="0.23622047244094491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betkova</dc:creator>
  <cp:lastModifiedBy>Kristina Balcarová</cp:lastModifiedBy>
  <cp:lastPrinted>2025-02-20T07:47:05Z</cp:lastPrinted>
  <dcterms:created xsi:type="dcterms:W3CDTF">2016-03-15T13:23:09Z</dcterms:created>
  <dcterms:modified xsi:type="dcterms:W3CDTF">2025-02-20T07:47:35Z</dcterms:modified>
</cp:coreProperties>
</file>