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327"/>
  <workbookPr defaultThemeVersion="124226"/>
  <bookViews>
    <workbookView xWindow="65416" yWindow="65416" windowWidth="25440" windowHeight="1539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<sst xmlns="http://schemas.openxmlformats.org/spreadsheetml/2006/main" count="66" uniqueCount="61">
  <si>
    <t>sklo</t>
  </si>
  <si>
    <t>plasty</t>
  </si>
  <si>
    <t>papír</t>
  </si>
  <si>
    <t>kov</t>
  </si>
  <si>
    <t>nebezpečný odpad</t>
  </si>
  <si>
    <t>bioodpad</t>
  </si>
  <si>
    <t>komunální odpad směsný</t>
  </si>
  <si>
    <t>TŘÍDĚNÝ ODPAD</t>
  </si>
  <si>
    <t>UHRAZENO CELKEM</t>
  </si>
  <si>
    <t>Rozdíl mezi UHRAZENO a NÁKLADY hradí obec Pohoří</t>
  </si>
  <si>
    <t>odměny EKOLAMP - světelné zdroje</t>
  </si>
  <si>
    <t>stavební suť</t>
  </si>
  <si>
    <t>veřejná síť</t>
  </si>
  <si>
    <t>sběrný dvůr</t>
  </si>
  <si>
    <t>objemný odpad</t>
  </si>
  <si>
    <t>CELKEM tříděný</t>
  </si>
  <si>
    <t>Velké spotřebiče</t>
  </si>
  <si>
    <t>Televize a monitory</t>
  </si>
  <si>
    <t>Malé spotřebiče - volně</t>
  </si>
  <si>
    <t>EKO-KOM odměna za zpětný odběr odpadů</t>
  </si>
  <si>
    <t>od občanů vybráno - poplatky za odpady</t>
  </si>
  <si>
    <t>NÁKLADY účtované sběrnými firmami CELKEM</t>
  </si>
  <si>
    <t>množství</t>
  </si>
  <si>
    <t>Kč</t>
  </si>
  <si>
    <t>tržba za odevzdaný kov</t>
  </si>
  <si>
    <t>OBEC POHOŘÍ CELKEM</t>
  </si>
  <si>
    <t>nájem kontejnerů sklo,plast, papír, textil</t>
  </si>
  <si>
    <t>textil (svoz zdarma)</t>
  </si>
  <si>
    <t>jedlý olej (roční poplatek)</t>
  </si>
  <si>
    <t>Ze sběrného dvora se v rámci zpětného odběru elektrospotřebičů odvedlo:</t>
  </si>
  <si>
    <t>pneumatiky</t>
  </si>
  <si>
    <t>Bojlery</t>
  </si>
  <si>
    <t>VÝNOSY</t>
  </si>
  <si>
    <t>Baterie a drobné elektro - nádoba na OÚ</t>
  </si>
  <si>
    <t>Celkem</t>
  </si>
  <si>
    <t>Celkem ks a tun</t>
  </si>
  <si>
    <t>ks</t>
  </si>
  <si>
    <t>tun</t>
  </si>
  <si>
    <t>nákup žlutých pytlů na svoz plastů</t>
  </si>
  <si>
    <t>Chlazení (chladničky, mrazáky)</t>
  </si>
  <si>
    <t>Do roku 2029 se mají odpady odvážené na skládku snížit až na 120 kg na občana za základní sazbu 700 Kč/t a při překročení limitu by se platil navýšený poplatek až 1850 Kč/t.</t>
  </si>
  <si>
    <t xml:space="preserve">Za uložení objemného a směsného komunálního odpadu na skládce Obec Pohoří platila 500 Kč/t. </t>
  </si>
  <si>
    <t>V roce 2030 by měl být úplný zákaz skládkování odpadů.</t>
  </si>
  <si>
    <t>SOUHRN ODPADOVÉHO HOSPODÁŘSTVÍ OBCE POHOŘÍ V ROCE 2022</t>
  </si>
  <si>
    <t>6250 ks</t>
  </si>
  <si>
    <t>12 ks</t>
  </si>
  <si>
    <t>1 ks</t>
  </si>
  <si>
    <t>Naplněné klece a bagy s malými spotřebiči</t>
  </si>
  <si>
    <t>13 ks</t>
  </si>
  <si>
    <t xml:space="preserve">Tento poplatek se ovšem platí jen do stanoveného limitu váhy odpadu na občana. Jakmile je limit překročen, obec platí již navýšený poplatek, který v r. 2022 činil 900 Kč/t. </t>
  </si>
  <si>
    <t>elektro (svoz zdarma) ks nádob a spotřebičů</t>
  </si>
  <si>
    <t xml:space="preserve">124 ks </t>
  </si>
  <si>
    <t>124 ks</t>
  </si>
  <si>
    <r>
      <t xml:space="preserve">Pro rok 2022 byl pro obec Pohoří stanoven limit 131,86 t (190 kg / osoba x 694 osob) a překročili jsme ho celkem o 39,975 t. </t>
    </r>
    <r>
      <rPr>
        <sz val="11"/>
        <color theme="1"/>
        <rFont val="Calibri"/>
        <family val="2"/>
        <scheme val="minor"/>
      </rPr>
      <t xml:space="preserve">K překročení došlo už ve 3. čtvrtletí. </t>
    </r>
  </si>
  <si>
    <t>Do tohoto množství se započítává odvoz odpadu z popelnic občanů firmou Marius Pedersen i odvoz objemného odpadu ze sběrného dvora, což bylo 171,835 t celkem.</t>
  </si>
  <si>
    <r>
      <t xml:space="preserve">Průměrná cena skládkování v roce 2022 pro obec Pohoří vyšla na 593 Kč / t odpadu. </t>
    </r>
    <r>
      <rPr>
        <sz val="11"/>
        <color theme="1"/>
        <rFont val="Calibri"/>
        <family val="2"/>
        <scheme val="minor"/>
      </rPr>
      <t>(131,86 t v ceně 500 Kč / t  a 39,975 t v ceně 900 Kč / t)</t>
    </r>
  </si>
  <si>
    <t xml:space="preserve">Proto naléhavě prosíme, snažte se co nejvíce třídit a do popelnic dávat opravdu jen to, co už vytřídit nelze. Při zvyšujících se nákladech bychom se do budoucna nevyhnuli </t>
  </si>
  <si>
    <t>citelnému zdražování místního poplatku za odpady.</t>
  </si>
  <si>
    <r>
      <t xml:space="preserve">při překročení stanoveného množství je navýšený na </t>
    </r>
    <r>
      <rPr>
        <b/>
        <sz val="11"/>
        <color theme="1"/>
        <rFont val="Calibri"/>
        <family val="2"/>
        <scheme val="minor"/>
      </rPr>
      <t>1000 Kč/t</t>
    </r>
    <r>
      <rPr>
        <sz val="11"/>
        <color theme="1"/>
        <rFont val="Calibri"/>
        <family val="2"/>
        <scheme val="minor"/>
      </rPr>
      <t>.</t>
    </r>
  </si>
  <si>
    <r>
      <t xml:space="preserve">Do dalších let se limity mění, zpřísňují a zvyšují se i poplatky. V letošním roce je limit </t>
    </r>
    <r>
      <rPr>
        <b/>
        <sz val="11"/>
        <color theme="1"/>
        <rFont val="Calibri"/>
        <family val="2"/>
        <scheme val="minor"/>
      </rPr>
      <t>180 kg směsného odpadu na občana</t>
    </r>
    <r>
      <rPr>
        <sz val="11"/>
        <color theme="1"/>
        <rFont val="Calibri"/>
        <family val="2"/>
        <scheme val="minor"/>
      </rPr>
      <t xml:space="preserve">, základní poplatek ještě zůstává 500 Kč/t, </t>
    </r>
  </si>
  <si>
    <t>Jak to bude dál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</si>
</sst>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164" formatCode="_-* #,##0\ [$Kč-405]_-;\-* #,##0\ [$Kč-405]_-;_-* &quot;-&quot;??\ [$Kč-405]_-;_-@_-"/>
    <numFmt numFmtId="165" formatCode="0.00&quot; t&quot;"/>
    <numFmt numFmtId="166" formatCode="_-* #,##0.00\ [$Kč-405]_-;\-* #,##0.00\ [$Kč-405]_-;_-* &quot;-&quot;??\ [$Kč-405]_-;_-@_-"/>
    <numFmt numFmtId="167" formatCode="#,##0\ &quot;Kč&quot;"/>
    <numFmt numFmtId="168" formatCode="_-* #,##0\ &quot;Kč&quot;_-;\-* #,##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/>
      <top/>
      <bottom style="thin"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2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164" fontId="0" fillId="0" borderId="2" xfId="0" applyNumberFormat="1" applyBorder="1" applyAlignment="1">
      <alignment vertical="center"/>
    </xf>
    <xf numFmtId="0" fontId="0" fillId="2" borderId="3" xfId="0" applyFill="1" applyBorder="1"/>
    <xf numFmtId="0" fontId="4" fillId="2" borderId="3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 textRotation="90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4" borderId="8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164" fontId="4" fillId="2" borderId="9" xfId="0" applyNumberFormat="1" applyFont="1" applyFill="1" applyBorder="1" applyAlignment="1">
      <alignment vertical="center"/>
    </xf>
    <xf numFmtId="164" fontId="4" fillId="5" borderId="1" xfId="0" applyNumberFormat="1" applyFont="1" applyFill="1" applyBorder="1" applyAlignment="1">
      <alignment vertical="center"/>
    </xf>
    <xf numFmtId="165" fontId="2" fillId="4" borderId="3" xfId="0" applyNumberFormat="1" applyFont="1" applyFill="1" applyBorder="1"/>
    <xf numFmtId="164" fontId="5" fillId="6" borderId="10" xfId="0" applyNumberFormat="1" applyFont="1" applyFill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2" fillId="6" borderId="13" xfId="0" applyNumberFormat="1" applyFont="1" applyFill="1" applyBorder="1"/>
    <xf numFmtId="0" fontId="0" fillId="3" borderId="14" xfId="0" applyFill="1" applyBorder="1" applyAlignment="1">
      <alignment vertical="center" textRotation="90"/>
    </xf>
    <xf numFmtId="164" fontId="0" fillId="0" borderId="12" xfId="0" applyNumberFormat="1" applyBorder="1" applyAlignment="1">
      <alignment horizontal="center" vertical="center"/>
    </xf>
    <xf numFmtId="165" fontId="2" fillId="0" borderId="15" xfId="0" applyNumberFormat="1" applyFont="1" applyBorder="1"/>
    <xf numFmtId="164" fontId="2" fillId="5" borderId="16" xfId="0" applyNumberFormat="1" applyFont="1" applyFill="1" applyBorder="1" applyAlignment="1">
      <alignment vertical="center"/>
    </xf>
    <xf numFmtId="165" fontId="2" fillId="0" borderId="17" xfId="0" applyNumberFormat="1" applyFont="1" applyBorder="1"/>
    <xf numFmtId="164" fontId="2" fillId="5" borderId="2" xfId="0" applyNumberFormat="1" applyFont="1" applyFill="1" applyBorder="1" applyAlignment="1">
      <alignment vertical="center"/>
    </xf>
    <xf numFmtId="164" fontId="2" fillId="5" borderId="12" xfId="0" applyNumberFormat="1" applyFont="1" applyFill="1" applyBorder="1" applyAlignment="1">
      <alignment vertical="center"/>
    </xf>
    <xf numFmtId="165" fontId="2" fillId="0" borderId="18" xfId="0" applyNumberFormat="1" applyFont="1" applyBorder="1"/>
    <xf numFmtId="164" fontId="2" fillId="5" borderId="19" xfId="0" applyNumberFormat="1" applyFont="1" applyFill="1" applyBorder="1" applyAlignment="1">
      <alignment vertical="center"/>
    </xf>
    <xf numFmtId="165" fontId="2" fillId="0" borderId="20" xfId="0" applyNumberFormat="1" applyFont="1" applyBorder="1"/>
    <xf numFmtId="164" fontId="2" fillId="5" borderId="21" xfId="0" applyNumberFormat="1" applyFont="1" applyFill="1" applyBorder="1" applyAlignment="1">
      <alignment vertical="center"/>
    </xf>
    <xf numFmtId="164" fontId="2" fillId="5" borderId="22" xfId="0" applyNumberFormat="1" applyFont="1" applyFill="1" applyBorder="1" applyAlignment="1">
      <alignment vertical="center"/>
    </xf>
    <xf numFmtId="164" fontId="2" fillId="5" borderId="0" xfId="0" applyNumberFormat="1" applyFont="1" applyFill="1" applyAlignment="1">
      <alignment vertical="center"/>
    </xf>
    <xf numFmtId="168" fontId="2" fillId="0" borderId="23" xfId="0" applyNumberFormat="1" applyFont="1" applyBorder="1"/>
    <xf numFmtId="0" fontId="2" fillId="3" borderId="2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5" fontId="0" fillId="0" borderId="25" xfId="0" applyNumberFormat="1" applyBorder="1"/>
    <xf numFmtId="166" fontId="0" fillId="0" borderId="16" xfId="0" applyNumberFormat="1" applyBorder="1" applyAlignment="1">
      <alignment horizontal="center" vertical="center"/>
    </xf>
    <xf numFmtId="165" fontId="0" fillId="0" borderId="26" xfId="0" applyNumberFormat="1" applyBorder="1"/>
    <xf numFmtId="164" fontId="0" fillId="0" borderId="2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right" vertical="center"/>
    </xf>
    <xf numFmtId="165" fontId="0" fillId="0" borderId="28" xfId="0" applyNumberFormat="1" applyBorder="1"/>
    <xf numFmtId="165" fontId="0" fillId="0" borderId="29" xfId="0" applyNumberFormat="1" applyBorder="1"/>
    <xf numFmtId="165" fontId="5" fillId="4" borderId="30" xfId="0" applyNumberFormat="1" applyFont="1" applyFill="1" applyBorder="1" applyAlignment="1">
      <alignment horizontal="right" vertical="center"/>
    </xf>
    <xf numFmtId="164" fontId="0" fillId="0" borderId="31" xfId="0" applyNumberFormat="1" applyBorder="1" applyAlignment="1">
      <alignment vertical="center"/>
    </xf>
    <xf numFmtId="164" fontId="0" fillId="0" borderId="26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5" fillId="6" borderId="7" xfId="0" applyNumberFormat="1" applyFont="1" applyFill="1" applyBorder="1" applyAlignment="1">
      <alignment vertical="center"/>
    </xf>
    <xf numFmtId="0" fontId="0" fillId="3" borderId="32" xfId="0" applyFill="1" applyBorder="1" applyAlignment="1">
      <alignment horizontal="left" vertical="center"/>
    </xf>
    <xf numFmtId="0" fontId="0" fillId="3" borderId="33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34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165" fontId="0" fillId="0" borderId="25" xfId="0" applyNumberFormat="1" applyBorder="1" applyAlignment="1">
      <alignment horizontal="right" vertical="center"/>
    </xf>
    <xf numFmtId="168" fontId="0" fillId="0" borderId="16" xfId="20" applyNumberFormat="1" applyFont="1" applyBorder="1" applyAlignment="1">
      <alignment horizontal="right" vertical="center"/>
    </xf>
    <xf numFmtId="165" fontId="0" fillId="0" borderId="26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5" fontId="0" fillId="0" borderId="4" xfId="0" applyNumberFormat="1" applyBorder="1" applyAlignment="1">
      <alignment horizontal="right" vertical="center"/>
    </xf>
    <xf numFmtId="164" fontId="0" fillId="0" borderId="37" xfId="0" applyNumberFormat="1" applyBorder="1" applyAlignment="1">
      <alignment horizontal="right" vertical="center"/>
    </xf>
    <xf numFmtId="168" fontId="0" fillId="0" borderId="38" xfId="20" applyNumberFormat="1" applyFont="1" applyBorder="1" applyAlignment="1">
      <alignment horizontal="right" vertical="center"/>
    </xf>
    <xf numFmtId="168" fontId="5" fillId="4" borderId="8" xfId="20" applyNumberFormat="1" applyFont="1" applyFill="1" applyBorder="1" applyAlignment="1">
      <alignment horizontal="right" vertical="center"/>
    </xf>
    <xf numFmtId="0" fontId="0" fillId="0" borderId="31" xfId="0" applyBorder="1" applyAlignment="1">
      <alignment vertical="center"/>
    </xf>
    <xf numFmtId="167" fontId="0" fillId="0" borderId="11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167" fontId="0" fillId="0" borderId="2" xfId="0" applyNumberFormat="1" applyBorder="1" applyAlignment="1">
      <alignment vertical="center"/>
    </xf>
    <xf numFmtId="168" fontId="0" fillId="0" borderId="2" xfId="2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4" fillId="6" borderId="7" xfId="0" applyFont="1" applyFill="1" applyBorder="1" applyAlignment="1">
      <alignment vertical="center"/>
    </xf>
    <xf numFmtId="167" fontId="5" fillId="6" borderId="10" xfId="0" applyNumberFormat="1" applyFont="1" applyFill="1" applyBorder="1" applyAlignment="1">
      <alignment vertical="center"/>
    </xf>
    <xf numFmtId="164" fontId="0" fillId="0" borderId="11" xfId="0" applyNumberFormat="1" applyBorder="1" applyAlignment="1">
      <alignment horizontal="center" vertical="center"/>
    </xf>
    <xf numFmtId="0" fontId="2" fillId="7" borderId="36" xfId="0" applyFont="1" applyFill="1" applyBorder="1" applyAlignment="1">
      <alignment horizontal="left" vertical="center"/>
    </xf>
    <xf numFmtId="165" fontId="0" fillId="7" borderId="14" xfId="0" applyNumberFormat="1" applyFill="1" applyBorder="1" applyAlignment="1">
      <alignment horizontal="right" vertical="center"/>
    </xf>
    <xf numFmtId="164" fontId="0" fillId="7" borderId="12" xfId="0" applyNumberFormat="1" applyFill="1" applyBorder="1" applyAlignment="1">
      <alignment horizontal="right" vertical="center"/>
    </xf>
    <xf numFmtId="164" fontId="2" fillId="7" borderId="12" xfId="0" applyNumberFormat="1" applyFont="1" applyFill="1" applyBorder="1" applyAlignment="1">
      <alignment horizontal="center" vertical="center"/>
    </xf>
    <xf numFmtId="165" fontId="2" fillId="7" borderId="29" xfId="0" applyNumberFormat="1" applyFont="1" applyFill="1" applyBorder="1"/>
    <xf numFmtId="164" fontId="2" fillId="7" borderId="12" xfId="0" applyNumberFormat="1" applyFont="1" applyFill="1" applyBorder="1" applyAlignment="1">
      <alignment vertical="center"/>
    </xf>
    <xf numFmtId="164" fontId="0" fillId="0" borderId="19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right" vertical="center"/>
    </xf>
    <xf numFmtId="0" fontId="0" fillId="3" borderId="2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40" xfId="0" applyBorder="1"/>
    <xf numFmtId="0" fontId="0" fillId="0" borderId="40" xfId="0" applyBorder="1" applyAlignment="1">
      <alignment horizontal="center"/>
    </xf>
    <xf numFmtId="165" fontId="0" fillId="0" borderId="0" xfId="0" applyNumberFormat="1"/>
    <xf numFmtId="165" fontId="0" fillId="0" borderId="40" xfId="0" applyNumberFormat="1" applyBorder="1"/>
    <xf numFmtId="0" fontId="6" fillId="0" borderId="0" xfId="0" applyFont="1" applyAlignment="1">
      <alignment horizontal="center"/>
    </xf>
    <xf numFmtId="167" fontId="5" fillId="4" borderId="8" xfId="0" applyNumberFormat="1" applyFont="1" applyFill="1" applyBorder="1" applyAlignment="1">
      <alignment horizontal="right" vertical="center"/>
    </xf>
    <xf numFmtId="164" fontId="2" fillId="5" borderId="19" xfId="0" applyNumberFormat="1" applyFont="1" applyFill="1" applyBorder="1" applyAlignment="1">
      <alignment horizontal="center" vertical="center"/>
    </xf>
    <xf numFmtId="165" fontId="0" fillId="0" borderId="26" xfId="0" applyNumberFormat="1" applyBorder="1" applyAlignment="1">
      <alignment horizontal="left"/>
    </xf>
    <xf numFmtId="165" fontId="0" fillId="0" borderId="26" xfId="0" applyNumberForma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4" borderId="30" xfId="0" applyFont="1" applyFill="1" applyBorder="1" applyAlignment="1">
      <alignment horizontal="left" vertical="center"/>
    </xf>
    <xf numFmtId="0" fontId="4" fillId="4" borderId="41" xfId="0" applyFont="1" applyFill="1" applyBorder="1" applyAlignment="1">
      <alignment horizontal="left" vertical="center"/>
    </xf>
    <xf numFmtId="0" fontId="4" fillId="6" borderId="42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0" fillId="3" borderId="31" xfId="0" applyFill="1" applyBorder="1" applyAlignment="1">
      <alignment horizontal="center" vertical="center" textRotation="90"/>
    </xf>
    <xf numFmtId="0" fontId="0" fillId="3" borderId="26" xfId="0" applyFill="1" applyBorder="1" applyAlignment="1">
      <alignment horizontal="center" vertical="center" textRotation="90"/>
    </xf>
    <xf numFmtId="0" fontId="0" fillId="3" borderId="14" xfId="0" applyFill="1" applyBorder="1" applyAlignment="1">
      <alignment horizontal="center" vertical="center" textRotation="90"/>
    </xf>
    <xf numFmtId="0" fontId="0" fillId="3" borderId="43" xfId="0" applyFill="1" applyBorder="1" applyAlignment="1">
      <alignment horizontal="center" vertical="center" textRotation="90"/>
    </xf>
    <xf numFmtId="0" fontId="0" fillId="3" borderId="4" xfId="0" applyFill="1" applyBorder="1" applyAlignment="1">
      <alignment horizontal="center" vertical="center" textRotation="90"/>
    </xf>
    <xf numFmtId="0" fontId="0" fillId="3" borderId="7" xfId="0" applyFill="1" applyBorder="1" applyAlignment="1">
      <alignment horizontal="center" vertical="center" textRotation="90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tabSelected="1" workbookViewId="0" topLeftCell="A21">
      <selection activeCell="A48" sqref="A48"/>
    </sheetView>
  </sheetViews>
  <sheetFormatPr defaultColWidth="9.140625" defaultRowHeight="15"/>
  <cols>
    <col min="1" max="1" width="3.7109375" style="0" customWidth="1"/>
    <col min="2" max="2" width="38.421875" style="0" customWidth="1"/>
    <col min="3" max="5" width="13.421875" style="0" customWidth="1"/>
    <col min="6" max="7" width="12.28125" style="0" customWidth="1"/>
    <col min="8" max="8" width="12.140625" style="0" customWidth="1"/>
    <col min="9" max="9" width="9.57421875" style="0" bestFit="1" customWidth="1"/>
    <col min="13" max="13" width="13.421875" style="0" customWidth="1"/>
  </cols>
  <sheetData>
    <row r="1" spans="1:5" ht="16.5" thickBot="1">
      <c r="A1" s="99" t="s">
        <v>43</v>
      </c>
      <c r="B1" s="99"/>
      <c r="C1" s="99"/>
      <c r="D1" s="99"/>
      <c r="E1" s="99"/>
    </row>
    <row r="2" spans="1:8" ht="16.5" thickBot="1">
      <c r="A2" s="3"/>
      <c r="B2" s="3"/>
      <c r="C2" s="110" t="s">
        <v>12</v>
      </c>
      <c r="D2" s="111"/>
      <c r="E2" s="110" t="s">
        <v>13</v>
      </c>
      <c r="F2" s="111"/>
      <c r="G2" s="95" t="s">
        <v>25</v>
      </c>
      <c r="H2" s="96"/>
    </row>
    <row r="3" spans="1:8" ht="15.75" customHeight="1" thickBot="1">
      <c r="A3" s="4"/>
      <c r="B3" s="5"/>
      <c r="C3" s="10" t="s">
        <v>22</v>
      </c>
      <c r="D3" s="37" t="s">
        <v>23</v>
      </c>
      <c r="E3" s="36" t="s">
        <v>22</v>
      </c>
      <c r="F3" s="37" t="s">
        <v>23</v>
      </c>
      <c r="G3" s="12" t="s">
        <v>22</v>
      </c>
      <c r="H3" s="11" t="s">
        <v>23</v>
      </c>
    </row>
    <row r="4" spans="1:8" ht="15" customHeight="1">
      <c r="A4" s="107" t="s">
        <v>7</v>
      </c>
      <c r="B4" s="51" t="s">
        <v>0</v>
      </c>
      <c r="C4" s="58">
        <v>6.103</v>
      </c>
      <c r="D4" s="59">
        <v>5635</v>
      </c>
      <c r="E4" s="38">
        <v>5.52</v>
      </c>
      <c r="F4" s="39">
        <v>0</v>
      </c>
      <c r="G4" s="24">
        <f>C4+E4</f>
        <v>11.623</v>
      </c>
      <c r="H4" s="25">
        <f>D4+F4</f>
        <v>5635</v>
      </c>
    </row>
    <row r="5" spans="1:8" ht="15">
      <c r="A5" s="108"/>
      <c r="B5" s="52" t="s">
        <v>1</v>
      </c>
      <c r="C5" s="60">
        <v>11.869</v>
      </c>
      <c r="D5" s="41">
        <v>111342.4</v>
      </c>
      <c r="E5" s="40">
        <v>7</v>
      </c>
      <c r="F5" s="41">
        <v>6101.91</v>
      </c>
      <c r="G5" s="26">
        <f>C5+E5</f>
        <v>18.869</v>
      </c>
      <c r="H5" s="92">
        <f>D5+F5</f>
        <v>117444.31</v>
      </c>
    </row>
    <row r="6" spans="1:8" ht="15">
      <c r="A6" s="108"/>
      <c r="B6" s="52" t="s">
        <v>38</v>
      </c>
      <c r="C6" s="60"/>
      <c r="D6" s="74"/>
      <c r="E6" s="40" t="s">
        <v>44</v>
      </c>
      <c r="F6" s="74">
        <v>22990</v>
      </c>
      <c r="G6" s="26" t="s">
        <v>44</v>
      </c>
      <c r="H6" s="27">
        <f aca="true" t="shared" si="0" ref="H6:H24">D6+F6</f>
        <v>22990</v>
      </c>
    </row>
    <row r="7" spans="1:8" ht="15">
      <c r="A7" s="108"/>
      <c r="B7" s="52" t="s">
        <v>2</v>
      </c>
      <c r="C7" s="60">
        <v>4.983</v>
      </c>
      <c r="D7" s="61">
        <v>33811.54</v>
      </c>
      <c r="E7" s="40">
        <v>5.46</v>
      </c>
      <c r="F7" s="41">
        <v>0</v>
      </c>
      <c r="G7" s="26">
        <f aca="true" t="shared" si="1" ref="G7:G20">C7+E7</f>
        <v>10.443</v>
      </c>
      <c r="H7" s="27">
        <f t="shared" si="0"/>
        <v>33811.54</v>
      </c>
    </row>
    <row r="8" spans="1:8" ht="15">
      <c r="A8" s="108"/>
      <c r="B8" s="52" t="s">
        <v>3</v>
      </c>
      <c r="C8" s="60">
        <v>0.154</v>
      </c>
      <c r="D8" s="61">
        <v>676.2</v>
      </c>
      <c r="E8" s="40">
        <v>1.53</v>
      </c>
      <c r="F8" s="41">
        <v>0</v>
      </c>
      <c r="G8" s="26">
        <f t="shared" si="1"/>
        <v>1.684</v>
      </c>
      <c r="H8" s="27">
        <f t="shared" si="0"/>
        <v>676.2</v>
      </c>
    </row>
    <row r="9" spans="1:8" ht="15">
      <c r="A9" s="108"/>
      <c r="B9" s="52" t="s">
        <v>50</v>
      </c>
      <c r="C9" s="60"/>
      <c r="D9" s="61"/>
      <c r="E9" s="93" t="s">
        <v>52</v>
      </c>
      <c r="F9" s="41">
        <v>0</v>
      </c>
      <c r="G9" s="26" t="s">
        <v>51</v>
      </c>
      <c r="H9" s="27">
        <f t="shared" si="0"/>
        <v>0</v>
      </c>
    </row>
    <row r="10" spans="1:8" ht="15">
      <c r="A10" s="108"/>
      <c r="B10" s="52" t="s">
        <v>27</v>
      </c>
      <c r="C10" s="60">
        <v>3.133</v>
      </c>
      <c r="D10" s="61">
        <v>0</v>
      </c>
      <c r="E10" s="40">
        <v>0.397</v>
      </c>
      <c r="F10" s="41">
        <v>0</v>
      </c>
      <c r="G10" s="26">
        <f t="shared" si="1"/>
        <v>3.5300000000000002</v>
      </c>
      <c r="H10" s="27">
        <f t="shared" si="0"/>
        <v>0</v>
      </c>
    </row>
    <row r="11" spans="1:8" ht="15">
      <c r="A11" s="108"/>
      <c r="B11" s="52" t="s">
        <v>28</v>
      </c>
      <c r="C11" s="60">
        <v>0.195</v>
      </c>
      <c r="D11" s="61">
        <v>605</v>
      </c>
      <c r="E11" s="40">
        <v>130.64</v>
      </c>
      <c r="F11" s="41">
        <v>605</v>
      </c>
      <c r="G11" s="26">
        <f t="shared" si="1"/>
        <v>130.83499999999998</v>
      </c>
      <c r="H11" s="27">
        <f t="shared" si="0"/>
        <v>1210</v>
      </c>
    </row>
    <row r="12" spans="1:8" ht="15">
      <c r="A12" s="108"/>
      <c r="B12" s="52" t="s">
        <v>26</v>
      </c>
      <c r="C12" s="94" t="s">
        <v>45</v>
      </c>
      <c r="D12" s="61">
        <v>17726.5</v>
      </c>
      <c r="E12" s="93" t="s">
        <v>46</v>
      </c>
      <c r="F12" s="41">
        <v>1200</v>
      </c>
      <c r="G12" s="26" t="s">
        <v>48</v>
      </c>
      <c r="H12" s="27">
        <f t="shared" si="0"/>
        <v>18926.5</v>
      </c>
    </row>
    <row r="13" spans="1:8" ht="15">
      <c r="A13" s="108"/>
      <c r="B13" s="52" t="s">
        <v>11</v>
      </c>
      <c r="C13" s="60"/>
      <c r="D13" s="61"/>
      <c r="E13" s="40">
        <v>8.04</v>
      </c>
      <c r="F13" s="41">
        <v>5156.05</v>
      </c>
      <c r="G13" s="26">
        <f t="shared" si="1"/>
        <v>8.04</v>
      </c>
      <c r="H13" s="27">
        <f t="shared" si="0"/>
        <v>5156.05</v>
      </c>
    </row>
    <row r="14" spans="1:8" ht="15">
      <c r="A14" s="108"/>
      <c r="B14" s="52" t="s">
        <v>5</v>
      </c>
      <c r="C14" s="60"/>
      <c r="D14" s="61"/>
      <c r="E14" s="40">
        <v>162.7</v>
      </c>
      <c r="F14" s="42">
        <v>55944</v>
      </c>
      <c r="G14" s="26">
        <f t="shared" si="1"/>
        <v>162.7</v>
      </c>
      <c r="H14" s="27">
        <f t="shared" si="0"/>
        <v>55944</v>
      </c>
    </row>
    <row r="15" spans="1:10" ht="15">
      <c r="A15" s="108"/>
      <c r="B15" s="83" t="s">
        <v>4</v>
      </c>
      <c r="C15" s="60"/>
      <c r="D15" s="82"/>
      <c r="E15" s="40">
        <v>0.977</v>
      </c>
      <c r="F15" s="81">
        <v>21527.5</v>
      </c>
      <c r="G15" s="26">
        <f t="shared" si="1"/>
        <v>0.977</v>
      </c>
      <c r="H15" s="27">
        <f t="shared" si="0"/>
        <v>21527.5</v>
      </c>
      <c r="J15" s="1"/>
    </row>
    <row r="16" spans="1:10" ht="15">
      <c r="A16" s="108"/>
      <c r="B16" s="53" t="s">
        <v>30</v>
      </c>
      <c r="C16" s="62"/>
      <c r="D16" s="63"/>
      <c r="E16" s="44">
        <v>1.39</v>
      </c>
      <c r="F16" s="81">
        <v>7064</v>
      </c>
      <c r="G16" s="29">
        <f t="shared" si="1"/>
        <v>1.39</v>
      </c>
      <c r="H16" s="30">
        <f t="shared" si="0"/>
        <v>7064</v>
      </c>
      <c r="J16" s="1"/>
    </row>
    <row r="17" spans="1:9" ht="15.75" thickBot="1">
      <c r="A17" s="109"/>
      <c r="B17" s="75" t="s">
        <v>15</v>
      </c>
      <c r="C17" s="76">
        <f>SUM(C4:C16)</f>
        <v>26.437</v>
      </c>
      <c r="D17" s="77">
        <f>SUM(D4:D16)</f>
        <v>169796.64</v>
      </c>
      <c r="E17" s="76">
        <f>SUM(E4:E16)</f>
        <v>323.65399999999994</v>
      </c>
      <c r="F17" s="78">
        <f>SUM(F4:F16)</f>
        <v>120588.45999999999</v>
      </c>
      <c r="G17" s="79">
        <f t="shared" si="1"/>
        <v>350.09099999999995</v>
      </c>
      <c r="H17" s="80">
        <f t="shared" si="0"/>
        <v>290385.1</v>
      </c>
      <c r="I17" s="2"/>
    </row>
    <row r="18" spans="1:9" ht="15">
      <c r="A18" s="9"/>
      <c r="B18" s="53" t="s">
        <v>14</v>
      </c>
      <c r="C18" s="62"/>
      <c r="D18" s="63"/>
      <c r="E18" s="44">
        <v>46.3</v>
      </c>
      <c r="F18" s="42">
        <v>93178.75</v>
      </c>
      <c r="G18" s="29">
        <f t="shared" si="1"/>
        <v>46.3</v>
      </c>
      <c r="H18" s="30">
        <f t="shared" si="0"/>
        <v>93178.75</v>
      </c>
      <c r="I18" s="2"/>
    </row>
    <row r="19" spans="1:8" ht="15.75" thickBot="1">
      <c r="A19" s="22"/>
      <c r="B19" s="54" t="s">
        <v>6</v>
      </c>
      <c r="C19" s="43">
        <v>125.535</v>
      </c>
      <c r="D19" s="64">
        <v>366635.44</v>
      </c>
      <c r="E19" s="45"/>
      <c r="F19" s="23"/>
      <c r="G19" s="31">
        <f t="shared" si="1"/>
        <v>125.535</v>
      </c>
      <c r="H19" s="28">
        <f t="shared" si="0"/>
        <v>366635.44</v>
      </c>
    </row>
    <row r="20" spans="1:8" ht="15.75" thickBot="1">
      <c r="A20" s="100" t="s">
        <v>21</v>
      </c>
      <c r="B20" s="101"/>
      <c r="C20" s="46">
        <f>SUM(C17:C19)</f>
        <v>151.972</v>
      </c>
      <c r="D20" s="65">
        <f>SUM(D17:D19)</f>
        <v>536432.0800000001</v>
      </c>
      <c r="E20" s="46">
        <f>SUM(E17:E19)</f>
        <v>369.95399999999995</v>
      </c>
      <c r="F20" s="91">
        <f>SUM(F17:F19)</f>
        <v>213767.21</v>
      </c>
      <c r="G20" s="17">
        <f t="shared" si="1"/>
        <v>521.9259999999999</v>
      </c>
      <c r="H20" s="13">
        <f t="shared" si="0"/>
        <v>750199.29</v>
      </c>
    </row>
    <row r="21" spans="1:8" ht="15">
      <c r="A21" s="104" t="s">
        <v>32</v>
      </c>
      <c r="B21" s="55" t="s">
        <v>19</v>
      </c>
      <c r="C21" s="66"/>
      <c r="D21" s="67">
        <v>133203.7</v>
      </c>
      <c r="E21" s="47"/>
      <c r="F21" s="19">
        <v>9780.07</v>
      </c>
      <c r="G21" s="32"/>
      <c r="H21" s="33">
        <f t="shared" si="0"/>
        <v>142983.77000000002</v>
      </c>
    </row>
    <row r="22" spans="1:8" ht="15">
      <c r="A22" s="105"/>
      <c r="B22" s="56" t="s">
        <v>24</v>
      </c>
      <c r="C22" s="68"/>
      <c r="D22" s="69"/>
      <c r="E22" s="48"/>
      <c r="F22" s="6">
        <v>7050</v>
      </c>
      <c r="G22" s="34"/>
      <c r="H22" s="35">
        <f t="shared" si="0"/>
        <v>7050</v>
      </c>
    </row>
    <row r="23" spans="1:8" ht="15">
      <c r="A23" s="105"/>
      <c r="B23" s="56" t="s">
        <v>20</v>
      </c>
      <c r="C23" s="68"/>
      <c r="D23" s="70">
        <v>295325</v>
      </c>
      <c r="E23" s="48"/>
      <c r="F23" s="6">
        <v>5290</v>
      </c>
      <c r="G23" s="34"/>
      <c r="H23" s="35">
        <f t="shared" si="0"/>
        <v>300615</v>
      </c>
    </row>
    <row r="24" spans="1:8" ht="15.75" thickBot="1">
      <c r="A24" s="106"/>
      <c r="B24" s="57" t="s">
        <v>10</v>
      </c>
      <c r="C24" s="71"/>
      <c r="D24" s="20"/>
      <c r="E24" s="49"/>
      <c r="F24" s="20">
        <v>4000</v>
      </c>
      <c r="G24" s="34"/>
      <c r="H24" s="35">
        <f t="shared" si="0"/>
        <v>4000</v>
      </c>
    </row>
    <row r="25" spans="1:8" ht="15.75" thickBot="1">
      <c r="A25" s="102" t="s">
        <v>8</v>
      </c>
      <c r="B25" s="103"/>
      <c r="C25" s="72"/>
      <c r="D25" s="73">
        <f>SUM(D21:D24)</f>
        <v>428528.7</v>
      </c>
      <c r="E25" s="50"/>
      <c r="F25" s="18">
        <f>SUM(F21:F24)</f>
        <v>26120.07</v>
      </c>
      <c r="G25" s="16"/>
      <c r="H25" s="21">
        <f>SUM(H21:H24)</f>
        <v>454648.77</v>
      </c>
    </row>
    <row r="26" ht="7.5" customHeight="1" thickBot="1"/>
    <row r="27" spans="1:8" ht="15.75" thickBot="1">
      <c r="A27" s="97" t="s">
        <v>9</v>
      </c>
      <c r="B27" s="98"/>
      <c r="C27" s="98"/>
      <c r="D27" s="8"/>
      <c r="E27" s="7"/>
      <c r="F27" s="14"/>
      <c r="G27" s="7"/>
      <c r="H27" s="15">
        <f>H20-H25</f>
        <v>295550.52</v>
      </c>
    </row>
    <row r="28" ht="7.5" customHeight="1"/>
    <row r="29" ht="15">
      <c r="A29" s="1" t="s">
        <v>29</v>
      </c>
    </row>
    <row r="30" spans="1:4" ht="9.75" customHeight="1">
      <c r="A30" s="1"/>
      <c r="C30" s="90" t="s">
        <v>36</v>
      </c>
      <c r="D30" s="90" t="s">
        <v>37</v>
      </c>
    </row>
    <row r="31" spans="1:3" ht="15">
      <c r="A31" t="s">
        <v>16</v>
      </c>
      <c r="C31" s="84">
        <v>43</v>
      </c>
    </row>
    <row r="32" spans="1:3" ht="15">
      <c r="A32" t="s">
        <v>39</v>
      </c>
      <c r="C32" s="84">
        <v>32</v>
      </c>
    </row>
    <row r="33" spans="1:3" ht="15">
      <c r="A33" t="s">
        <v>31</v>
      </c>
      <c r="C33" s="84">
        <v>3</v>
      </c>
    </row>
    <row r="34" spans="1:3" ht="15">
      <c r="A34" t="s">
        <v>17</v>
      </c>
      <c r="C34" s="84">
        <v>31</v>
      </c>
    </row>
    <row r="35" spans="1:3" ht="15">
      <c r="A35" t="s">
        <v>18</v>
      </c>
      <c r="C35" s="84">
        <v>3</v>
      </c>
    </row>
    <row r="36" spans="1:4" ht="15">
      <c r="A36" s="86" t="s">
        <v>47</v>
      </c>
      <c r="B36" s="86"/>
      <c r="C36" s="87">
        <v>11</v>
      </c>
      <c r="D36" s="86"/>
    </row>
    <row r="37" spans="1:4" ht="15">
      <c r="A37" t="s">
        <v>34</v>
      </c>
      <c r="C37" s="84">
        <f>SUM(C31:C36)</f>
        <v>123</v>
      </c>
      <c r="D37" s="88">
        <v>3.972</v>
      </c>
    </row>
    <row r="38" spans="1:4" ht="15">
      <c r="A38" s="86" t="s">
        <v>33</v>
      </c>
      <c r="B38" s="86"/>
      <c r="C38" s="87">
        <v>1</v>
      </c>
      <c r="D38" s="89">
        <v>0.08</v>
      </c>
    </row>
    <row r="39" spans="1:4" ht="15">
      <c r="A39" s="1" t="s">
        <v>35</v>
      </c>
      <c r="C39" s="85">
        <f>SUM(C37:C38)</f>
        <v>124</v>
      </c>
      <c r="D39" s="88">
        <f>SUM(D37:D38)</f>
        <v>4.052</v>
      </c>
    </row>
    <row r="40" ht="15">
      <c r="C40" s="85"/>
    </row>
    <row r="41" ht="15">
      <c r="A41" t="s">
        <v>41</v>
      </c>
    </row>
    <row r="42" ht="15">
      <c r="A42" t="s">
        <v>49</v>
      </c>
    </row>
    <row r="43" spans="1:7" ht="15">
      <c r="A43" s="1" t="s">
        <v>53</v>
      </c>
      <c r="B43" s="1"/>
      <c r="C43" s="1"/>
      <c r="D43" s="1"/>
      <c r="E43" s="1"/>
      <c r="F43" s="1"/>
      <c r="G43" s="1"/>
    </row>
    <row r="44" ht="15">
      <c r="A44" t="s">
        <v>54</v>
      </c>
    </row>
    <row r="45" ht="15">
      <c r="A45" s="1" t="s">
        <v>55</v>
      </c>
    </row>
    <row r="46" ht="15">
      <c r="A46" s="1"/>
    </row>
    <row r="47" ht="15">
      <c r="A47" s="1" t="s">
        <v>60</v>
      </c>
    </row>
    <row r="48" ht="15">
      <c r="A48" t="s">
        <v>59</v>
      </c>
    </row>
    <row r="49" ht="15">
      <c r="A49" t="s">
        <v>58</v>
      </c>
    </row>
    <row r="50" ht="15">
      <c r="A50" t="s">
        <v>40</v>
      </c>
    </row>
    <row r="51" ht="15">
      <c r="A51" t="s">
        <v>56</v>
      </c>
    </row>
    <row r="52" ht="15">
      <c r="A52" t="s">
        <v>57</v>
      </c>
    </row>
    <row r="53" ht="15">
      <c r="A53" t="s">
        <v>42</v>
      </c>
    </row>
  </sheetData>
  <mergeCells count="9">
    <mergeCell ref="G2:H2"/>
    <mergeCell ref="A27:C27"/>
    <mergeCell ref="A1:E1"/>
    <mergeCell ref="A20:B20"/>
    <mergeCell ref="A25:B25"/>
    <mergeCell ref="A21:A24"/>
    <mergeCell ref="A4:A17"/>
    <mergeCell ref="C2:D2"/>
    <mergeCell ref="E2:F2"/>
  </mergeCells>
  <printOptions/>
  <pageMargins left="0.2362204724409449" right="0.2362204724409449" top="0.15748031496062992" bottom="0.1574803149606299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betkova</dc:creator>
  <cp:keywords/>
  <dc:description/>
  <cp:lastModifiedBy>Balcarová</cp:lastModifiedBy>
  <cp:lastPrinted>2023-03-22T09:30:51Z</cp:lastPrinted>
  <dcterms:created xsi:type="dcterms:W3CDTF">2016-03-15T13:23:09Z</dcterms:created>
  <dcterms:modified xsi:type="dcterms:W3CDTF">2023-05-26T08:09:50Z</dcterms:modified>
  <cp:category/>
  <cp:version/>
  <cp:contentType/>
  <cp:contentStatus/>
</cp:coreProperties>
</file>